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Admin\Desktop\"/>
    </mc:Choice>
  </mc:AlternateContent>
  <xr:revisionPtr revIDLastSave="0" documentId="13_ncr:1_{DD0B400B-AE37-4443-BBF9-668588687EED}" xr6:coauthVersionLast="47" xr6:coauthVersionMax="47" xr10:uidLastSave="{00000000-0000-0000-0000-000000000000}"/>
  <bookViews>
    <workbookView xWindow="-120" yWindow="-120" windowWidth="25440" windowHeight="1527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H1541" i="1"/>
  <c r="C1542" i="1"/>
  <c r="D1542" i="1"/>
  <c r="J1542" i="1"/>
  <c r="C1543" i="1"/>
  <c r="D1543" i="1"/>
  <c r="H1543" i="1"/>
  <c r="C1544" i="1"/>
  <c r="D1544" i="1"/>
  <c r="C1545" i="1"/>
  <c r="D1545" i="1"/>
  <c r="C1546" i="1"/>
  <c r="D1546" i="1"/>
  <c r="J1546" i="1"/>
  <c r="C1548" i="1"/>
  <c r="D1548" i="1"/>
  <c r="J1548" i="1"/>
  <c r="C1549" i="1"/>
  <c r="D1549" i="1"/>
  <c r="C1550" i="1"/>
  <c r="D1550" i="1"/>
  <c r="C1551" i="1"/>
  <c r="D1551" i="1"/>
  <c r="C1552" i="1"/>
  <c r="D1552" i="1"/>
  <c r="C1553" i="1"/>
  <c r="D1553" i="1"/>
  <c r="H1553" i="1"/>
  <c r="C1554" i="1"/>
  <c r="D1554" i="1"/>
  <c r="C1557" i="1"/>
  <c r="D1557" i="1"/>
  <c r="C1558" i="1"/>
  <c r="D1558" i="1"/>
  <c r="C1559" i="1"/>
  <c r="D1559" i="1"/>
  <c r="C1560" i="1"/>
  <c r="J1560" i="1" s="1"/>
  <c r="D1560" i="1"/>
  <c r="C1561" i="1"/>
  <c r="D1561" i="1"/>
  <c r="H1561" i="1"/>
  <c r="C1562" i="1"/>
  <c r="D1562" i="1"/>
  <c r="G1562" i="1"/>
  <c r="J1562" i="1"/>
  <c r="C1564" i="1"/>
  <c r="D1564" i="1"/>
  <c r="G1564" i="1"/>
  <c r="C1565" i="1"/>
  <c r="D1565" i="1"/>
  <c r="C1566" i="1"/>
  <c r="D1566" i="1"/>
  <c r="C1567" i="1"/>
  <c r="G1567" i="1" s="1"/>
  <c r="D1567" i="1"/>
  <c r="C1568" i="1"/>
  <c r="D1568" i="1"/>
  <c r="G1568" i="1"/>
  <c r="C1569" i="1"/>
  <c r="D1569" i="1"/>
  <c r="C1570" i="1"/>
  <c r="D1570" i="1"/>
  <c r="C1573" i="1"/>
  <c r="D1573" i="1"/>
  <c r="C1574" i="1"/>
  <c r="D1574" i="1"/>
  <c r="C1575" i="1"/>
  <c r="D1575" i="1"/>
  <c r="J1575" i="1" s="1"/>
  <c r="C1576" i="1"/>
  <c r="D1576" i="1"/>
  <c r="C1578" i="1"/>
  <c r="D1578" i="1"/>
  <c r="G1578" i="1"/>
  <c r="C1579" i="1"/>
  <c r="D1579" i="1"/>
  <c r="G1579" i="1"/>
  <c r="C1580" i="1"/>
  <c r="D1580" i="1"/>
  <c r="J1580" i="1" s="1"/>
  <c r="C1581" i="1"/>
  <c r="D1581" i="1"/>
  <c r="H1581" i="1"/>
  <c r="C1582" i="1"/>
  <c r="C1584" i="1"/>
  <c r="G1584" i="1" s="1"/>
  <c r="H1584" i="1"/>
  <c r="C1586" i="1"/>
  <c r="C1587" i="1"/>
  <c r="H1587" i="1" s="1"/>
  <c r="G1587" i="1"/>
  <c r="C1588" i="1"/>
  <c r="G1588" i="1" s="1"/>
  <c r="H1588" i="1"/>
  <c r="C1589" i="1"/>
  <c r="C1590" i="1"/>
  <c r="H1590" i="1" s="1"/>
  <c r="G1590" i="1"/>
  <c r="C1591" i="1"/>
  <c r="C1592" i="1"/>
  <c r="G1592" i="1" s="1"/>
  <c r="H1592" i="1"/>
  <c r="C1593" i="1"/>
  <c r="H1593" i="1" s="1"/>
  <c r="G1593" i="1"/>
  <c r="C1594" i="1"/>
  <c r="H1594" i="1" s="1"/>
  <c r="G1594" i="1"/>
  <c r="C1596" i="1"/>
  <c r="C1597" i="1"/>
  <c r="H1597" i="1" s="1"/>
  <c r="C1598" i="1"/>
  <c r="C1599" i="1"/>
  <c r="G1599" i="1"/>
  <c r="H1599" i="1"/>
  <c r="C1600" i="1"/>
  <c r="G1600" i="1" s="1"/>
  <c r="C1601" i="1"/>
  <c r="C1603" i="1"/>
  <c r="G1603" i="1"/>
  <c r="H1603" i="1"/>
  <c r="C1605" i="1"/>
  <c r="C1606" i="1"/>
  <c r="G1606" i="1" s="1"/>
  <c r="C1607" i="1"/>
  <c r="C1608" i="1"/>
  <c r="C1609" i="1"/>
  <c r="C1610" i="1"/>
  <c r="G1610" i="1" s="1"/>
  <c r="C1611" i="1"/>
  <c r="G1611" i="1"/>
  <c r="H1611" i="1"/>
  <c r="C1612" i="1"/>
  <c r="C1613" i="1"/>
  <c r="C1615" i="1"/>
  <c r="G1615" i="1"/>
  <c r="H1615" i="1"/>
  <c r="C1616" i="1"/>
  <c r="C1617" i="1"/>
  <c r="C1618" i="1"/>
  <c r="G1618" i="1" s="1"/>
  <c r="C1619" i="1"/>
  <c r="C1620" i="1"/>
  <c r="C1624" i="1"/>
  <c r="C1625" i="1"/>
  <c r="H1625" i="1" s="1"/>
  <c r="G1625" i="1"/>
  <c r="C1626" i="1"/>
  <c r="C1627" i="1"/>
  <c r="G1627" i="1"/>
  <c r="H1627" i="1"/>
  <c r="C1630" i="1"/>
  <c r="G1630" i="1" s="1"/>
  <c r="H1630" i="1"/>
  <c r="C1631" i="1"/>
  <c r="C1632" i="1"/>
  <c r="G1632" i="1" s="1"/>
  <c r="H1632" i="1"/>
  <c r="C1633" i="1"/>
  <c r="G1633" i="1"/>
  <c r="H1633" i="1"/>
  <c r="C1635" i="1"/>
  <c r="C1636" i="1"/>
  <c r="G1636" i="1" s="1"/>
  <c r="C1637" i="1"/>
  <c r="C1638" i="1"/>
  <c r="G1638" i="1" s="1"/>
  <c r="H1638" i="1"/>
  <c r="C1640" i="1"/>
  <c r="G1640" i="1" s="1"/>
  <c r="C1641" i="1"/>
  <c r="G1641" i="1"/>
  <c r="H1641" i="1"/>
  <c r="C1642" i="1"/>
  <c r="C1643" i="1"/>
  <c r="H1643" i="1" s="1"/>
  <c r="G1643" i="1"/>
  <c r="C1645" i="1"/>
  <c r="C1646" i="1"/>
  <c r="G1646" i="1" s="1"/>
  <c r="C1647" i="1"/>
  <c r="C1648" i="1"/>
  <c r="G1648" i="1" s="1"/>
  <c r="C1650" i="1"/>
  <c r="C1651" i="1"/>
  <c r="H1651" i="1" s="1"/>
  <c r="G1651" i="1"/>
  <c r="C1652" i="1"/>
  <c r="C1653" i="1"/>
  <c r="G1653" i="1"/>
  <c r="H1653" i="1"/>
  <c r="C1655" i="1"/>
  <c r="H1655" i="1" s="1"/>
  <c r="G1655" i="1"/>
  <c r="C1656" i="1"/>
  <c r="H1656" i="1" s="1"/>
  <c r="C1657" i="1"/>
  <c r="C1658" i="1"/>
  <c r="C1660" i="1"/>
  <c r="G1660" i="1"/>
  <c r="H1660" i="1"/>
  <c r="C1661" i="1"/>
  <c r="C1662" i="1"/>
  <c r="G1662" i="1" s="1"/>
  <c r="C1663" i="1"/>
  <c r="C1665" i="1"/>
  <c r="G1665" i="1"/>
  <c r="H1665" i="1"/>
  <c r="C1666" i="1"/>
  <c r="G1666" i="1" s="1"/>
  <c r="H1666" i="1"/>
  <c r="C1667" i="1"/>
  <c r="H1667" i="1" s="1"/>
  <c r="C1668" i="1"/>
  <c r="C1670" i="1"/>
  <c r="G1670" i="1" s="1"/>
  <c r="C1671" i="1"/>
  <c r="H1671" i="1" s="1"/>
  <c r="C1672" i="1"/>
  <c r="G1672" i="1" s="1"/>
  <c r="C1673" i="1"/>
  <c r="G1673" i="1"/>
  <c r="H1673" i="1"/>
  <c r="C1675" i="1"/>
  <c r="H1675" i="1" s="1"/>
  <c r="C1676" i="1"/>
  <c r="G1676" i="1" s="1"/>
  <c r="H1676" i="1"/>
  <c r="C1677" i="1"/>
  <c r="C1678" i="1"/>
  <c r="G1678" i="1" s="1"/>
  <c r="C1679" i="1"/>
  <c r="H1679" i="1" s="1"/>
  <c r="C1680" i="1"/>
  <c r="G1680" i="1" s="1"/>
  <c r="C1682" i="1"/>
  <c r="G1682" i="1" s="1"/>
  <c r="C1683" i="1"/>
  <c r="H1683" i="1" s="1"/>
  <c r="C1684" i="1"/>
  <c r="H1684" i="1" s="1"/>
  <c r="C1685" i="1"/>
  <c r="G1685" i="1" s="1"/>
  <c r="C1686" i="1"/>
  <c r="H1686" i="1" s="1"/>
  <c r="G1686" i="1"/>
  <c r="J1478" i="9"/>
  <c r="L1478" i="9"/>
  <c r="F348" i="9"/>
  <c r="F347" i="9" s="1"/>
  <c r="F346" i="9"/>
  <c r="F345" i="9"/>
  <c r="F344" i="9"/>
  <c r="F343" i="9"/>
  <c r="M341" i="9"/>
  <c r="L341" i="9"/>
  <c r="E341" i="9"/>
  <c r="H340" i="9"/>
  <c r="G340" i="9"/>
  <c r="F340" i="9"/>
  <c r="E340" i="9"/>
  <c r="B340" i="9" s="1"/>
  <c r="F339" i="9"/>
  <c r="F338" i="9"/>
  <c r="F337" i="9"/>
  <c r="F336" i="9"/>
  <c r="H335" i="9"/>
  <c r="G335" i="9"/>
  <c r="F335" i="9"/>
  <c r="F334" i="9"/>
  <c r="H333" i="9"/>
  <c r="E333" i="9" s="1"/>
  <c r="G333" i="9"/>
  <c r="F333" i="9"/>
  <c r="B333" i="9"/>
  <c r="H332" i="9"/>
  <c r="G332" i="9"/>
  <c r="F332" i="9"/>
  <c r="E332" i="9"/>
  <c r="B332" i="9" s="1"/>
  <c r="H331" i="9"/>
  <c r="G331" i="9"/>
  <c r="F331" i="9"/>
  <c r="H330" i="9"/>
  <c r="G330" i="9"/>
  <c r="F330" i="9"/>
  <c r="H329" i="9"/>
  <c r="G329" i="9"/>
  <c r="F329" i="9"/>
  <c r="H328" i="9"/>
  <c r="G328" i="9"/>
  <c r="F328" i="9"/>
  <c r="E328" i="9"/>
  <c r="H327" i="9"/>
  <c r="G327" i="9"/>
  <c r="F327" i="9"/>
  <c r="H326" i="9"/>
  <c r="G326" i="9"/>
  <c r="F326" i="9"/>
  <c r="H325" i="9"/>
  <c r="E325" i="9" s="1"/>
  <c r="B325" i="9" s="1"/>
  <c r="G325" i="9"/>
  <c r="F325" i="9"/>
  <c r="H324" i="9"/>
  <c r="G324" i="9"/>
  <c r="E324" i="9" s="1"/>
  <c r="B324" i="9" s="1"/>
  <c r="F324" i="9"/>
  <c r="H323" i="9"/>
  <c r="G323" i="9"/>
  <c r="F323" i="9"/>
  <c r="H322" i="9"/>
  <c r="G322" i="9"/>
  <c r="E322" i="9" s="1"/>
  <c r="B322" i="9" s="1"/>
  <c r="F322" i="9"/>
  <c r="H321" i="9"/>
  <c r="G321" i="9"/>
  <c r="F321" i="9"/>
  <c r="H320" i="9"/>
  <c r="G320" i="9"/>
  <c r="F320" i="9"/>
  <c r="E320" i="9"/>
  <c r="B320" i="9" s="1"/>
  <c r="H319" i="9"/>
  <c r="G319" i="9"/>
  <c r="F319" i="9"/>
  <c r="H318" i="9"/>
  <c r="G318" i="9"/>
  <c r="F318" i="9"/>
  <c r="H317" i="9"/>
  <c r="G317" i="9"/>
  <c r="F317" i="9"/>
  <c r="F316" i="9"/>
  <c r="F315" i="9"/>
  <c r="F314" i="9"/>
  <c r="H313" i="9"/>
  <c r="E313" i="9" s="1"/>
  <c r="G313" i="9"/>
  <c r="F313" i="9"/>
  <c r="B313" i="9"/>
  <c r="H312" i="9"/>
  <c r="G312" i="9"/>
  <c r="F312" i="9"/>
  <c r="E312" i="9"/>
  <c r="B312" i="9" s="1"/>
  <c r="H311" i="9"/>
  <c r="G311" i="9"/>
  <c r="E311" i="9" s="1"/>
  <c r="F311" i="9"/>
  <c r="F310" i="9"/>
  <c r="F309" i="9"/>
  <c r="F308" i="9"/>
  <c r="H307" i="9"/>
  <c r="G307" i="9"/>
  <c r="E307" i="9" s="1"/>
  <c r="B307" i="9" s="1"/>
  <c r="F307" i="9"/>
  <c r="F306" i="9"/>
  <c r="H305" i="9"/>
  <c r="G305" i="9"/>
  <c r="F305" i="9"/>
  <c r="H304" i="9"/>
  <c r="G304" i="9"/>
  <c r="F304" i="9"/>
  <c r="H303" i="9"/>
  <c r="G303" i="9"/>
  <c r="F303" i="9"/>
  <c r="F302" i="9"/>
  <c r="F301" i="9"/>
  <c r="F300" i="9"/>
  <c r="F299" i="9"/>
  <c r="F297" i="9"/>
  <c r="L296" i="9"/>
  <c r="F296" i="9" s="1"/>
  <c r="H296" i="9"/>
  <c r="F295" i="9"/>
  <c r="I294" i="9"/>
  <c r="H294" i="9"/>
  <c r="E294" i="9" s="1"/>
  <c r="F294" i="9"/>
  <c r="E293" i="9"/>
  <c r="M292" i="9"/>
  <c r="L292" i="9"/>
  <c r="E292" i="9"/>
  <c r="M291" i="9"/>
  <c r="L291" i="9"/>
  <c r="F291" i="9" s="1"/>
  <c r="E291" i="9"/>
  <c r="M290" i="9"/>
  <c r="L290" i="9"/>
  <c r="E290" i="9"/>
  <c r="M289" i="9"/>
  <c r="L289" i="9"/>
  <c r="E289" i="9"/>
  <c r="M288" i="9"/>
  <c r="F288" i="9" s="1"/>
  <c r="L288" i="9"/>
  <c r="E288" i="9"/>
  <c r="M287" i="9"/>
  <c r="L287" i="9"/>
  <c r="F287" i="9" s="1"/>
  <c r="E287" i="9"/>
  <c r="M286" i="9"/>
  <c r="L286" i="9"/>
  <c r="E286" i="9"/>
  <c r="M285" i="9"/>
  <c r="L285" i="9"/>
  <c r="F285" i="9" s="1"/>
  <c r="B285" i="9" s="1"/>
  <c r="E285" i="9"/>
  <c r="M284" i="9"/>
  <c r="L284" i="9"/>
  <c r="E284" i="9"/>
  <c r="M283" i="9"/>
  <c r="L283" i="9"/>
  <c r="F283" i="9" s="1"/>
  <c r="E283" i="9"/>
  <c r="M282" i="9"/>
  <c r="L282" i="9"/>
  <c r="F282" i="9" s="1"/>
  <c r="B282" i="9" s="1"/>
  <c r="E282" i="9"/>
  <c r="M281" i="9"/>
  <c r="L281" i="9"/>
  <c r="E281" i="9"/>
  <c r="M280" i="9"/>
  <c r="L280" i="9"/>
  <c r="E280" i="9"/>
  <c r="M279" i="9"/>
  <c r="L279" i="9"/>
  <c r="F279" i="9"/>
  <c r="E279" i="9"/>
  <c r="M278" i="9"/>
  <c r="L278" i="9"/>
  <c r="F278" i="9"/>
  <c r="B278" i="9" s="1"/>
  <c r="E278" i="9"/>
  <c r="M277" i="9"/>
  <c r="L277" i="9"/>
  <c r="F277" i="9" s="1"/>
  <c r="E277" i="9"/>
  <c r="B277" i="9" s="1"/>
  <c r="M276" i="9"/>
  <c r="F276" i="9" s="1"/>
  <c r="L276" i="9"/>
  <c r="E276" i="9"/>
  <c r="M275" i="9"/>
  <c r="L275" i="9"/>
  <c r="E275" i="9"/>
  <c r="M274" i="9"/>
  <c r="L274" i="9"/>
  <c r="F274" i="9" s="1"/>
  <c r="B274" i="9" s="1"/>
  <c r="E274" i="9"/>
  <c r="M273" i="9"/>
  <c r="L273" i="9"/>
  <c r="E273" i="9"/>
  <c r="M272" i="9"/>
  <c r="F272" i="9" s="1"/>
  <c r="L272" i="9"/>
  <c r="E272" i="9"/>
  <c r="M271" i="9"/>
  <c r="L271" i="9"/>
  <c r="E271" i="9"/>
  <c r="M270" i="9"/>
  <c r="L270" i="9"/>
  <c r="F270" i="9" s="1"/>
  <c r="B270" i="9" s="1"/>
  <c r="E270" i="9"/>
  <c r="M269" i="9"/>
  <c r="L269" i="9"/>
  <c r="E269" i="9"/>
  <c r="M268" i="9"/>
  <c r="L268" i="9"/>
  <c r="F268" i="9" s="1"/>
  <c r="E268" i="9"/>
  <c r="M267" i="9"/>
  <c r="L267" i="9"/>
  <c r="E267" i="9"/>
  <c r="M266" i="9"/>
  <c r="L266" i="9"/>
  <c r="F266" i="9" s="1"/>
  <c r="B266" i="9" s="1"/>
  <c r="E266" i="9"/>
  <c r="M265" i="9"/>
  <c r="L265" i="9"/>
  <c r="E265" i="9"/>
  <c r="M264" i="9"/>
  <c r="F264" i="9" s="1"/>
  <c r="B264" i="9" s="1"/>
  <c r="L264" i="9"/>
  <c r="E264" i="9"/>
  <c r="M263" i="9"/>
  <c r="L263" i="9"/>
  <c r="E263" i="9"/>
  <c r="M262" i="9"/>
  <c r="L262" i="9"/>
  <c r="F262" i="9" s="1"/>
  <c r="B262" i="9" s="1"/>
  <c r="E262" i="9"/>
  <c r="M261" i="9"/>
  <c r="L261" i="9"/>
  <c r="E261" i="9"/>
  <c r="M260" i="9"/>
  <c r="L260" i="9"/>
  <c r="F260" i="9" s="1"/>
  <c r="E260" i="9"/>
  <c r="M259" i="9"/>
  <c r="L259" i="9"/>
  <c r="F259" i="9" s="1"/>
  <c r="E259" i="9"/>
  <c r="M258" i="9"/>
  <c r="L258" i="9"/>
  <c r="F258" i="9" s="1"/>
  <c r="E258" i="9"/>
  <c r="M257" i="9"/>
  <c r="L257" i="9"/>
  <c r="E257" i="9"/>
  <c r="M256" i="9"/>
  <c r="F256" i="9" s="1"/>
  <c r="B256" i="9" s="1"/>
  <c r="L256" i="9"/>
  <c r="E256" i="9"/>
  <c r="M255" i="9"/>
  <c r="L255" i="9"/>
  <c r="F255" i="9" s="1"/>
  <c r="E255" i="9"/>
  <c r="M254" i="9"/>
  <c r="L254" i="9"/>
  <c r="F254" i="9" s="1"/>
  <c r="B254" i="9" s="1"/>
  <c r="E254" i="9"/>
  <c r="M253" i="9"/>
  <c r="L253" i="9"/>
  <c r="F253" i="9" s="1"/>
  <c r="E253" i="9"/>
  <c r="M252" i="9"/>
  <c r="L252" i="9"/>
  <c r="F252" i="9"/>
  <c r="E252" i="9"/>
  <c r="M251" i="9"/>
  <c r="L251" i="9"/>
  <c r="F251" i="9" s="1"/>
  <c r="E251" i="9"/>
  <c r="M250" i="9"/>
  <c r="L250" i="9"/>
  <c r="E250" i="9"/>
  <c r="M249" i="9"/>
  <c r="L249" i="9"/>
  <c r="E249" i="9"/>
  <c r="M248" i="9"/>
  <c r="L248" i="9"/>
  <c r="E248" i="9"/>
  <c r="M247" i="9"/>
  <c r="L247" i="9"/>
  <c r="F247" i="9"/>
  <c r="E247" i="9"/>
  <c r="M246" i="9"/>
  <c r="L246" i="9"/>
  <c r="F246" i="9"/>
  <c r="B246" i="9" s="1"/>
  <c r="E246" i="9"/>
  <c r="M245" i="9"/>
  <c r="L245" i="9"/>
  <c r="F245" i="9" s="1"/>
  <c r="E245" i="9"/>
  <c r="B245" i="9" s="1"/>
  <c r="M244" i="9"/>
  <c r="L244" i="9"/>
  <c r="F244" i="9" s="1"/>
  <c r="E244" i="9"/>
  <c r="B244" i="9" s="1"/>
  <c r="M243" i="9"/>
  <c r="L243" i="9"/>
  <c r="E243" i="9"/>
  <c r="M242" i="9"/>
  <c r="L242" i="9"/>
  <c r="E242" i="9"/>
  <c r="M241" i="9"/>
  <c r="L241" i="9"/>
  <c r="E241" i="9"/>
  <c r="M240" i="9"/>
  <c r="F240" i="9" s="1"/>
  <c r="L240" i="9"/>
  <c r="E240" i="9"/>
  <c r="M239" i="9"/>
  <c r="L239" i="9"/>
  <c r="E239" i="9"/>
  <c r="M238" i="9"/>
  <c r="L238" i="9"/>
  <c r="E238" i="9"/>
  <c r="M237" i="9"/>
  <c r="L237" i="9"/>
  <c r="E237" i="9"/>
  <c r="M236" i="9"/>
  <c r="L236" i="9"/>
  <c r="F236" i="9" s="1"/>
  <c r="E236" i="9"/>
  <c r="M235" i="9"/>
  <c r="L235" i="9"/>
  <c r="E235" i="9"/>
  <c r="M234" i="9"/>
  <c r="L234" i="9"/>
  <c r="F234" i="9" s="1"/>
  <c r="B234" i="9" s="1"/>
  <c r="E234" i="9"/>
  <c r="M233" i="9"/>
  <c r="L233" i="9"/>
  <c r="E233" i="9"/>
  <c r="M232" i="9"/>
  <c r="F232" i="9" s="1"/>
  <c r="B232" i="9" s="1"/>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F171" i="9"/>
  <c r="H170" i="9"/>
  <c r="G170" i="9"/>
  <c r="F170" i="9"/>
  <c r="E170" i="9"/>
  <c r="B170" i="9" s="1"/>
  <c r="H169" i="9"/>
  <c r="G169" i="9"/>
  <c r="F169" i="9"/>
  <c r="E169" i="9"/>
  <c r="B169" i="9" s="1"/>
  <c r="H168" i="9"/>
  <c r="G168" i="9"/>
  <c r="E168" i="9" s="1"/>
  <c r="F168" i="9"/>
  <c r="H167" i="9"/>
  <c r="G167" i="9"/>
  <c r="F167" i="9"/>
  <c r="H166" i="9"/>
  <c r="G166" i="9"/>
  <c r="E166" i="9" s="1"/>
  <c r="B166" i="9" s="1"/>
  <c r="F166" i="9"/>
  <c r="H165" i="9"/>
  <c r="G165" i="9"/>
  <c r="E165" i="9" s="1"/>
  <c r="B165" i="9" s="1"/>
  <c r="F165" i="9"/>
  <c r="H164" i="9"/>
  <c r="G164" i="9"/>
  <c r="F164" i="9"/>
  <c r="H163" i="9"/>
  <c r="G163" i="9"/>
  <c r="E163" i="9" s="1"/>
  <c r="B163" i="9" s="1"/>
  <c r="F163" i="9"/>
  <c r="H162" i="9"/>
  <c r="G162" i="9"/>
  <c r="F162" i="9"/>
  <c r="E162" i="9"/>
  <c r="H161" i="9"/>
  <c r="G161" i="9"/>
  <c r="F161" i="9"/>
  <c r="E161" i="9"/>
  <c r="H160" i="9"/>
  <c r="G160" i="9"/>
  <c r="E160" i="9" s="1"/>
  <c r="F160" i="9"/>
  <c r="H159" i="9"/>
  <c r="G159" i="9"/>
  <c r="F159" i="9"/>
  <c r="H158" i="9"/>
  <c r="G158" i="9"/>
  <c r="F158" i="9"/>
  <c r="H157" i="9"/>
  <c r="G157" i="9"/>
  <c r="F157" i="9"/>
  <c r="F156" i="9"/>
  <c r="H155" i="9"/>
  <c r="G155" i="9"/>
  <c r="F155" i="9"/>
  <c r="H154" i="9"/>
  <c r="G154" i="9"/>
  <c r="E154" i="9" s="1"/>
  <c r="B154" i="9" s="1"/>
  <c r="F154" i="9"/>
  <c r="H153" i="9"/>
  <c r="G153" i="9"/>
  <c r="E153" i="9" s="1"/>
  <c r="B153" i="9" s="1"/>
  <c r="F153" i="9"/>
  <c r="H152" i="9"/>
  <c r="G152" i="9"/>
  <c r="F152" i="9"/>
  <c r="H151" i="9"/>
  <c r="G151" i="9"/>
  <c r="E151" i="9" s="1"/>
  <c r="B151" i="9" s="1"/>
  <c r="F151" i="9"/>
  <c r="H150" i="9"/>
  <c r="G150" i="9"/>
  <c r="F150" i="9"/>
  <c r="E150" i="9"/>
  <c r="H149" i="9"/>
  <c r="G149" i="9"/>
  <c r="F149" i="9"/>
  <c r="E149" i="9"/>
  <c r="H148" i="9"/>
  <c r="G148" i="9"/>
  <c r="E148" i="9" s="1"/>
  <c r="F148" i="9"/>
  <c r="H147" i="9"/>
  <c r="G147" i="9"/>
  <c r="F147" i="9"/>
  <c r="H146" i="9"/>
  <c r="G146" i="9"/>
  <c r="F146" i="9"/>
  <c r="H145" i="9"/>
  <c r="G145" i="9"/>
  <c r="F145" i="9"/>
  <c r="H144" i="9"/>
  <c r="G144" i="9"/>
  <c r="E144" i="9" s="1"/>
  <c r="B144" i="9" s="1"/>
  <c r="F144" i="9"/>
  <c r="H143" i="9"/>
  <c r="G143" i="9"/>
  <c r="E143" i="9" s="1"/>
  <c r="F143" i="9"/>
  <c r="H142" i="9"/>
  <c r="G142" i="9"/>
  <c r="F142" i="9"/>
  <c r="E142" i="9"/>
  <c r="B142" i="9" s="1"/>
  <c r="H141" i="9"/>
  <c r="G141" i="9"/>
  <c r="F141" i="9"/>
  <c r="E141" i="9"/>
  <c r="B141" i="9" s="1"/>
  <c r="H140" i="9"/>
  <c r="G140" i="9"/>
  <c r="E140" i="9" s="1"/>
  <c r="F140" i="9"/>
  <c r="H139" i="9"/>
  <c r="G139" i="9"/>
  <c r="F139" i="9"/>
  <c r="H138" i="9"/>
  <c r="G138" i="9"/>
  <c r="E138" i="9" s="1"/>
  <c r="B138" i="9" s="1"/>
  <c r="F138" i="9"/>
  <c r="H137" i="9"/>
  <c r="G137" i="9"/>
  <c r="E137" i="9" s="1"/>
  <c r="B137" i="9" s="1"/>
  <c r="F137" i="9"/>
  <c r="H136" i="9"/>
  <c r="G136" i="9"/>
  <c r="F136" i="9"/>
  <c r="H135" i="9"/>
  <c r="G135" i="9"/>
  <c r="E135" i="9" s="1"/>
  <c r="B135" i="9" s="1"/>
  <c r="F135" i="9"/>
  <c r="H134" i="9"/>
  <c r="G134" i="9"/>
  <c r="F134" i="9"/>
  <c r="E134" i="9"/>
  <c r="H133" i="9"/>
  <c r="G133" i="9"/>
  <c r="F133" i="9"/>
  <c r="E133" i="9"/>
  <c r="H132" i="9"/>
  <c r="G132" i="9"/>
  <c r="E132" i="9" s="1"/>
  <c r="F132" i="9"/>
  <c r="H131" i="9"/>
  <c r="G131" i="9"/>
  <c r="F131" i="9"/>
  <c r="H130" i="9"/>
  <c r="G130" i="9"/>
  <c r="F130" i="9"/>
  <c r="H129" i="9"/>
  <c r="G129" i="9"/>
  <c r="F129" i="9"/>
  <c r="H128" i="9"/>
  <c r="G128" i="9"/>
  <c r="E128" i="9" s="1"/>
  <c r="B128" i="9" s="1"/>
  <c r="F128" i="9"/>
  <c r="H127" i="9"/>
  <c r="G127" i="9"/>
  <c r="E127" i="9" s="1"/>
  <c r="F127" i="9"/>
  <c r="H126" i="9"/>
  <c r="G126" i="9"/>
  <c r="F126" i="9"/>
  <c r="E126" i="9"/>
  <c r="B126" i="9" s="1"/>
  <c r="H125" i="9"/>
  <c r="G125" i="9"/>
  <c r="F125" i="9"/>
  <c r="E125" i="9"/>
  <c r="B125" i="9" s="1"/>
  <c r="H124" i="9"/>
  <c r="G124" i="9"/>
  <c r="E124" i="9" s="1"/>
  <c r="F124" i="9"/>
  <c r="H123" i="9"/>
  <c r="G123" i="9"/>
  <c r="F123" i="9"/>
  <c r="H122" i="9"/>
  <c r="G122" i="9"/>
  <c r="E122" i="9" s="1"/>
  <c r="B122" i="9" s="1"/>
  <c r="F122" i="9"/>
  <c r="H121" i="9"/>
  <c r="G121" i="9"/>
  <c r="E121" i="9" s="1"/>
  <c r="B121" i="9" s="1"/>
  <c r="F121" i="9"/>
  <c r="H120" i="9"/>
  <c r="G120" i="9"/>
  <c r="F120" i="9"/>
  <c r="H119" i="9"/>
  <c r="G119" i="9"/>
  <c r="E119" i="9" s="1"/>
  <c r="B119" i="9" s="1"/>
  <c r="F119" i="9"/>
  <c r="H118" i="9"/>
  <c r="G118" i="9"/>
  <c r="F118" i="9"/>
  <c r="E118" i="9"/>
  <c r="H117" i="9"/>
  <c r="G117" i="9"/>
  <c r="F117" i="9"/>
  <c r="E117" i="9"/>
  <c r="H116" i="9"/>
  <c r="G116" i="9"/>
  <c r="E116" i="9" s="1"/>
  <c r="F116" i="9"/>
  <c r="H115" i="9"/>
  <c r="G115" i="9"/>
  <c r="F115" i="9"/>
  <c r="H114" i="9"/>
  <c r="G114" i="9"/>
  <c r="F114" i="9"/>
  <c r="H113" i="9"/>
  <c r="G113" i="9"/>
  <c r="F113" i="9"/>
  <c r="H112" i="9"/>
  <c r="G112" i="9"/>
  <c r="E112" i="9" s="1"/>
  <c r="B112" i="9" s="1"/>
  <c r="F112" i="9"/>
  <c r="H111" i="9"/>
  <c r="G111" i="9"/>
  <c r="E111" i="9" s="1"/>
  <c r="F111" i="9"/>
  <c r="H110" i="9"/>
  <c r="G110" i="9"/>
  <c r="F110" i="9"/>
  <c r="E110" i="9"/>
  <c r="B110" i="9" s="1"/>
  <c r="H109" i="9"/>
  <c r="G109" i="9"/>
  <c r="F109" i="9"/>
  <c r="E109" i="9"/>
  <c r="B109" i="9" s="1"/>
  <c r="H108" i="9"/>
  <c r="G108" i="9"/>
  <c r="E108" i="9" s="1"/>
  <c r="F108" i="9"/>
  <c r="H107" i="9"/>
  <c r="G107" i="9"/>
  <c r="F107" i="9"/>
  <c r="H106" i="9"/>
  <c r="G106" i="9"/>
  <c r="E106" i="9" s="1"/>
  <c r="B106" i="9" s="1"/>
  <c r="F106" i="9"/>
  <c r="H105" i="9"/>
  <c r="G105" i="9"/>
  <c r="E105" i="9" s="1"/>
  <c r="B105" i="9" s="1"/>
  <c r="F105" i="9"/>
  <c r="H104" i="9"/>
  <c r="G104" i="9"/>
  <c r="F104" i="9"/>
  <c r="H103" i="9"/>
  <c r="G103" i="9"/>
  <c r="E103" i="9" s="1"/>
  <c r="B103" i="9" s="1"/>
  <c r="F103" i="9"/>
  <c r="H102" i="9"/>
  <c r="G102" i="9"/>
  <c r="F102" i="9"/>
  <c r="E102" i="9"/>
  <c r="H101" i="9"/>
  <c r="G101" i="9"/>
  <c r="F101" i="9"/>
  <c r="E101" i="9"/>
  <c r="H100" i="9"/>
  <c r="G100" i="9"/>
  <c r="E100" i="9" s="1"/>
  <c r="F100" i="9"/>
  <c r="H99" i="9"/>
  <c r="G99" i="9"/>
  <c r="F99" i="9"/>
  <c r="H98" i="9"/>
  <c r="G98" i="9"/>
  <c r="F98" i="9"/>
  <c r="H97" i="9"/>
  <c r="G97" i="9"/>
  <c r="F97" i="9"/>
  <c r="H96" i="9"/>
  <c r="G96" i="9"/>
  <c r="E96" i="9" s="1"/>
  <c r="B96" i="9" s="1"/>
  <c r="F96" i="9"/>
  <c r="H95" i="9"/>
  <c r="G95" i="9"/>
  <c r="E95" i="9" s="1"/>
  <c r="F95" i="9"/>
  <c r="H94" i="9"/>
  <c r="G94" i="9"/>
  <c r="F94" i="9"/>
  <c r="E94" i="9"/>
  <c r="B94" i="9" s="1"/>
  <c r="H93" i="9"/>
  <c r="G93" i="9"/>
  <c r="F93" i="9"/>
  <c r="E93" i="9"/>
  <c r="B93" i="9" s="1"/>
  <c r="H92" i="9"/>
  <c r="G92" i="9"/>
  <c r="E92" i="9" s="1"/>
  <c r="F92" i="9"/>
  <c r="H91" i="9"/>
  <c r="G91" i="9"/>
  <c r="F91" i="9"/>
  <c r="H90" i="9"/>
  <c r="G90" i="9"/>
  <c r="E90" i="9" s="1"/>
  <c r="B90" i="9" s="1"/>
  <c r="F90" i="9"/>
  <c r="H89" i="9"/>
  <c r="G89" i="9"/>
  <c r="E89" i="9" s="1"/>
  <c r="B89" i="9" s="1"/>
  <c r="F89" i="9"/>
  <c r="H88" i="9"/>
  <c r="G88" i="9"/>
  <c r="F88" i="9"/>
  <c r="H87" i="9"/>
  <c r="G87" i="9"/>
  <c r="E87" i="9" s="1"/>
  <c r="B87" i="9" s="1"/>
  <c r="F87" i="9"/>
  <c r="H86" i="9"/>
  <c r="G86" i="9"/>
  <c r="F86" i="9"/>
  <c r="E86" i="9"/>
  <c r="H85" i="9"/>
  <c r="G85" i="9"/>
  <c r="F85" i="9"/>
  <c r="E85" i="9"/>
  <c r="H84" i="9"/>
  <c r="G84" i="9"/>
  <c r="E84" i="9" s="1"/>
  <c r="F84" i="9"/>
  <c r="H83" i="9"/>
  <c r="G83" i="9"/>
  <c r="F83" i="9"/>
  <c r="H82" i="9"/>
  <c r="G82" i="9"/>
  <c r="F82" i="9"/>
  <c r="H81" i="9"/>
  <c r="G81" i="9"/>
  <c r="F81" i="9"/>
  <c r="H80" i="9"/>
  <c r="G80" i="9"/>
  <c r="E80" i="9" s="1"/>
  <c r="B80" i="9" s="1"/>
  <c r="F80" i="9"/>
  <c r="H79" i="9"/>
  <c r="G79" i="9"/>
  <c r="E79" i="9" s="1"/>
  <c r="F79" i="9"/>
  <c r="H78" i="9"/>
  <c r="G78" i="9"/>
  <c r="F78" i="9"/>
  <c r="E78" i="9"/>
  <c r="B78" i="9" s="1"/>
  <c r="H77" i="9"/>
  <c r="G77" i="9"/>
  <c r="F77" i="9"/>
  <c r="E77" i="9"/>
  <c r="B77" i="9" s="1"/>
  <c r="H76" i="9"/>
  <c r="G76" i="9"/>
  <c r="E76" i="9" s="1"/>
  <c r="F76" i="9"/>
  <c r="H75" i="9"/>
  <c r="G75" i="9"/>
  <c r="F75" i="9"/>
  <c r="H74" i="9"/>
  <c r="G74" i="9"/>
  <c r="E74" i="9" s="1"/>
  <c r="B74" i="9" s="1"/>
  <c r="F74" i="9"/>
  <c r="H73" i="9"/>
  <c r="G73" i="9"/>
  <c r="F73" i="9"/>
  <c r="H72" i="9"/>
  <c r="G72" i="9"/>
  <c r="E72" i="9" s="1"/>
  <c r="B72" i="9" s="1"/>
  <c r="F72" i="9"/>
  <c r="H71" i="9"/>
  <c r="G71" i="9"/>
  <c r="E71" i="9" s="1"/>
  <c r="F71" i="9"/>
  <c r="H70" i="9"/>
  <c r="G70" i="9"/>
  <c r="F70" i="9"/>
  <c r="E70" i="9"/>
  <c r="B70" i="9" s="1"/>
  <c r="H69" i="9"/>
  <c r="G69" i="9"/>
  <c r="F69" i="9"/>
  <c r="E69" i="9"/>
  <c r="B69" i="9" s="1"/>
  <c r="H68" i="9"/>
  <c r="G68" i="9"/>
  <c r="F68" i="9"/>
  <c r="H67" i="9"/>
  <c r="G67" i="9"/>
  <c r="F67" i="9"/>
  <c r="H66" i="9"/>
  <c r="G66" i="9"/>
  <c r="E66" i="9" s="1"/>
  <c r="B66" i="9" s="1"/>
  <c r="F66" i="9"/>
  <c r="H65" i="9"/>
  <c r="G65" i="9"/>
  <c r="F65" i="9"/>
  <c r="H64" i="9"/>
  <c r="G64" i="9"/>
  <c r="E64" i="9" s="1"/>
  <c r="B64" i="9" s="1"/>
  <c r="F64" i="9"/>
  <c r="H63" i="9"/>
  <c r="G63" i="9"/>
  <c r="F63" i="9"/>
  <c r="H62" i="9"/>
  <c r="G62" i="9"/>
  <c r="F62" i="9"/>
  <c r="E62" i="9"/>
  <c r="B62" i="9" s="1"/>
  <c r="H61" i="9"/>
  <c r="G61" i="9"/>
  <c r="F61" i="9"/>
  <c r="E61" i="9"/>
  <c r="B61" i="9" s="1"/>
  <c r="H60" i="9"/>
  <c r="G60" i="9"/>
  <c r="F60" i="9"/>
  <c r="H59" i="9"/>
  <c r="G59" i="9"/>
  <c r="F59" i="9"/>
  <c r="H58" i="9"/>
  <c r="G58" i="9"/>
  <c r="E58" i="9" s="1"/>
  <c r="B58" i="9" s="1"/>
  <c r="F58" i="9"/>
  <c r="H57" i="9"/>
  <c r="G57" i="9"/>
  <c r="F57" i="9"/>
  <c r="H56" i="9"/>
  <c r="G56" i="9"/>
  <c r="E56" i="9" s="1"/>
  <c r="B56" i="9" s="1"/>
  <c r="F56" i="9"/>
  <c r="H55" i="9"/>
  <c r="G55" i="9"/>
  <c r="E55" i="9" s="1"/>
  <c r="F55" i="9"/>
  <c r="H54" i="9"/>
  <c r="G54" i="9"/>
  <c r="F54" i="9"/>
  <c r="E54" i="9"/>
  <c r="B54" i="9" s="1"/>
  <c r="H53" i="9"/>
  <c r="G53" i="9"/>
  <c r="F53" i="9"/>
  <c r="E53" i="9"/>
  <c r="H52" i="9"/>
  <c r="G52" i="9"/>
  <c r="F52" i="9"/>
  <c r="H51" i="9"/>
  <c r="G51" i="9"/>
  <c r="F51" i="9"/>
  <c r="H50" i="9"/>
  <c r="G50" i="9"/>
  <c r="E50" i="9" s="1"/>
  <c r="B50" i="9" s="1"/>
  <c r="F50" i="9"/>
  <c r="H49" i="9"/>
  <c r="G49" i="9"/>
  <c r="E49" i="9" s="1"/>
  <c r="F49" i="9"/>
  <c r="H48" i="9"/>
  <c r="G48" i="9"/>
  <c r="E48" i="9" s="1"/>
  <c r="B48" i="9" s="1"/>
  <c r="F48" i="9"/>
  <c r="H47" i="9"/>
  <c r="G47" i="9"/>
  <c r="F47" i="9"/>
  <c r="H46" i="9"/>
  <c r="G46" i="9"/>
  <c r="F46" i="9"/>
  <c r="E46" i="9"/>
  <c r="B46" i="9" s="1"/>
  <c r="H45" i="9"/>
  <c r="G45" i="9"/>
  <c r="F45" i="9"/>
  <c r="E45" i="9"/>
  <c r="B45" i="9" s="1"/>
  <c r="H44" i="9"/>
  <c r="G44" i="9"/>
  <c r="E44" i="9" s="1"/>
  <c r="F44" i="9"/>
  <c r="H43" i="9"/>
  <c r="G43" i="9"/>
  <c r="F43" i="9"/>
  <c r="H42" i="9"/>
  <c r="G42" i="9"/>
  <c r="F42" i="9"/>
  <c r="H41" i="9"/>
  <c r="G41" i="9"/>
  <c r="E41" i="9" s="1"/>
  <c r="F41" i="9"/>
  <c r="H40" i="9"/>
  <c r="G40" i="9"/>
  <c r="F40" i="9"/>
  <c r="H39" i="9"/>
  <c r="G39" i="9"/>
  <c r="F39" i="9"/>
  <c r="H38" i="9"/>
  <c r="E38" i="9" s="1"/>
  <c r="G38" i="9"/>
  <c r="F38" i="9"/>
  <c r="H37" i="9"/>
  <c r="G37" i="9"/>
  <c r="F37" i="9"/>
  <c r="E37" i="9"/>
  <c r="B37" i="9" s="1"/>
  <c r="H36" i="9"/>
  <c r="G36" i="9"/>
  <c r="E36" i="9" s="1"/>
  <c r="F36" i="9"/>
  <c r="H35" i="9"/>
  <c r="G35" i="9"/>
  <c r="F35" i="9"/>
  <c r="H34" i="9"/>
  <c r="G34" i="9"/>
  <c r="F34" i="9"/>
  <c r="H33" i="9"/>
  <c r="E33" i="9" s="1"/>
  <c r="G33" i="9"/>
  <c r="F33" i="9"/>
  <c r="H32" i="9"/>
  <c r="G32" i="9"/>
  <c r="F32" i="9"/>
  <c r="H31" i="9"/>
  <c r="G31" i="9"/>
  <c r="F31" i="9"/>
  <c r="H30" i="9"/>
  <c r="E30" i="9" s="1"/>
  <c r="G30" i="9"/>
  <c r="F30" i="9"/>
  <c r="H29" i="9"/>
  <c r="G29" i="9"/>
  <c r="E29" i="9" s="1"/>
  <c r="B29" i="9" s="1"/>
  <c r="F29" i="9"/>
  <c r="H28" i="9"/>
  <c r="G28" i="9"/>
  <c r="F28" i="9"/>
  <c r="H27" i="9"/>
  <c r="G27" i="9"/>
  <c r="F27" i="9"/>
  <c r="H26" i="9"/>
  <c r="E26" i="9" s="1"/>
  <c r="G26" i="9"/>
  <c r="F26" i="9"/>
  <c r="H25" i="9"/>
  <c r="G25" i="9"/>
  <c r="F25" i="9"/>
  <c r="E25" i="9"/>
  <c r="B25" i="9" s="1"/>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C1585" i="1" s="1"/>
  <c r="E44" i="7"/>
  <c r="D1577" i="1" s="1"/>
  <c r="D44" i="7"/>
  <c r="C1577" i="1" s="1"/>
  <c r="E39" i="7"/>
  <c r="D1572" i="1" s="1"/>
  <c r="D39" i="7"/>
  <c r="E30" i="7"/>
  <c r="D1563" i="1" s="1"/>
  <c r="D30" i="7"/>
  <c r="C1563" i="1" s="1"/>
  <c r="E23" i="7"/>
  <c r="D23" i="7"/>
  <c r="E14" i="7"/>
  <c r="D1547" i="1" s="1"/>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E115" i="6"/>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5" i="6"/>
  <c r="F64" i="6"/>
  <c r="F63" i="6"/>
  <c r="F62" i="6"/>
  <c r="E61" i="6"/>
  <c r="D61" i="6"/>
  <c r="F61" i="6" s="1"/>
  <c r="F60" i="6"/>
  <c r="F59" i="6"/>
  <c r="F58" i="6"/>
  <c r="F57" i="6"/>
  <c r="F56" i="6"/>
  <c r="F55" i="6"/>
  <c r="E54" i="6"/>
  <c r="D54" i="6"/>
  <c r="C1450" i="1" s="1"/>
  <c r="F53" i="6"/>
  <c r="F52" i="6"/>
  <c r="F51" i="6"/>
  <c r="F50" i="6"/>
  <c r="E50" i="6"/>
  <c r="D1446" i="1"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C1264" i="1" s="1"/>
  <c r="F259" i="5"/>
  <c r="F258" i="5"/>
  <c r="F257" i="5"/>
  <c r="F256" i="5"/>
  <c r="E256" i="5"/>
  <c r="E255" i="5" s="1"/>
  <c r="D256" i="5"/>
  <c r="F254" i="5"/>
  <c r="F253" i="5"/>
  <c r="E252" i="5"/>
  <c r="D252" i="5"/>
  <c r="E251" i="5"/>
  <c r="D1255" i="1"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D147" i="5" s="1"/>
  <c r="F149" i="5"/>
  <c r="F148"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C1132" i="1" s="1"/>
  <c r="F126" i="5"/>
  <c r="F125" i="5"/>
  <c r="F124" i="5"/>
  <c r="F123" i="5"/>
  <c r="F122" i="5"/>
  <c r="F121" i="5"/>
  <c r="F120" i="5"/>
  <c r="E120" i="5"/>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F71" i="5"/>
  <c r="E71" i="5"/>
  <c r="D71" i="5"/>
  <c r="E70" i="5"/>
  <c r="D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E584" i="4" s="1"/>
  <c r="D578" i="1" s="1"/>
  <c r="D585" i="4"/>
  <c r="F585" i="4" s="1"/>
  <c r="F583" i="4"/>
  <c r="F582" i="4"/>
  <c r="E581" i="4"/>
  <c r="D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16"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485" i="1" s="1"/>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s="1"/>
  <c r="F479" i="4" s="1"/>
  <c r="F478" i="4"/>
  <c r="F477" i="4"/>
  <c r="E476" i="4"/>
  <c r="D476" i="4"/>
  <c r="F476" i="4" s="1"/>
  <c r="F475" i="4"/>
  <c r="F474" i="4"/>
  <c r="E473" i="4"/>
  <c r="D473" i="4"/>
  <c r="F472" i="4"/>
  <c r="F471" i="4"/>
  <c r="E470" i="4"/>
  <c r="D470" i="4"/>
  <c r="F469" i="4"/>
  <c r="F468"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F428" i="4"/>
  <c r="E428" i="4"/>
  <c r="D428" i="4"/>
  <c r="E427" i="4"/>
  <c r="E648" i="4" s="1"/>
  <c r="D427" i="4"/>
  <c r="E426" i="4"/>
  <c r="D426" i="4"/>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E361" i="4" s="1"/>
  <c r="D362" i="4"/>
  <c r="F362"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79" i="1" s="1"/>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D1481" i="1"/>
  <c r="C1481" i="1"/>
  <c r="D1480" i="1"/>
  <c r="C1480" i="1"/>
  <c r="D1479" i="1"/>
  <c r="G1479" i="1" s="1"/>
  <c r="C1479" i="1"/>
  <c r="D1478" i="1"/>
  <c r="C1478" i="1"/>
  <c r="G1477" i="1"/>
  <c r="D1477" i="1"/>
  <c r="C1477" i="1"/>
  <c r="H1477" i="1" s="1"/>
  <c r="D1476" i="1"/>
  <c r="C1476" i="1"/>
  <c r="D1475" i="1"/>
  <c r="C1475" i="1"/>
  <c r="D1474" i="1"/>
  <c r="G1474" i="1" s="1"/>
  <c r="C1474" i="1"/>
  <c r="G1473" i="1"/>
  <c r="D1473" i="1"/>
  <c r="C1473" i="1"/>
  <c r="H1473" i="1" s="1"/>
  <c r="D1472" i="1"/>
  <c r="C1472" i="1"/>
  <c r="D1471" i="1"/>
  <c r="G1471" i="1" s="1"/>
  <c r="C1471" i="1"/>
  <c r="D1470" i="1"/>
  <c r="G1470" i="1" s="1"/>
  <c r="C1470" i="1"/>
  <c r="D1469" i="1"/>
  <c r="C1469" i="1"/>
  <c r="D1468" i="1"/>
  <c r="C1468" i="1"/>
  <c r="D1467" i="1"/>
  <c r="C1467" i="1"/>
  <c r="D1466" i="1"/>
  <c r="G1466" i="1" s="1"/>
  <c r="C1466" i="1"/>
  <c r="D1465" i="1"/>
  <c r="G1465" i="1" s="1"/>
  <c r="C1465" i="1"/>
  <c r="D1464" i="1"/>
  <c r="C1464" i="1"/>
  <c r="D1463" i="1"/>
  <c r="C1463" i="1"/>
  <c r="D1461" i="1"/>
  <c r="C1461" i="1"/>
  <c r="D1460" i="1"/>
  <c r="C1460" i="1"/>
  <c r="G1459" i="1"/>
  <c r="D1459" i="1"/>
  <c r="C1459" i="1"/>
  <c r="D1458" i="1"/>
  <c r="C1458" i="1"/>
  <c r="G1458" i="1" s="1"/>
  <c r="G1457" i="1"/>
  <c r="D1457" i="1"/>
  <c r="C1457" i="1"/>
  <c r="H1457" i="1" s="1"/>
  <c r="D1456" i="1"/>
  <c r="G1456" i="1" s="1"/>
  <c r="C1456" i="1"/>
  <c r="D1455" i="1"/>
  <c r="C1455" i="1"/>
  <c r="H1455" i="1" s="1"/>
  <c r="D1454" i="1"/>
  <c r="C1454" i="1"/>
  <c r="D1453" i="1"/>
  <c r="C1453" i="1"/>
  <c r="H1453" i="1" s="1"/>
  <c r="D1452" i="1"/>
  <c r="G1452" i="1" s="1"/>
  <c r="C1452" i="1"/>
  <c r="D1451" i="1"/>
  <c r="C1451" i="1"/>
  <c r="D1450" i="1"/>
  <c r="G1449" i="1"/>
  <c r="D1449" i="1"/>
  <c r="C1449" i="1"/>
  <c r="H1449" i="1" s="1"/>
  <c r="D1448" i="1"/>
  <c r="C1448" i="1"/>
  <c r="D1447" i="1"/>
  <c r="C1447" i="1"/>
  <c r="H1447" i="1" s="1"/>
  <c r="C1446" i="1"/>
  <c r="D1445" i="1"/>
  <c r="C1445" i="1"/>
  <c r="D1444" i="1"/>
  <c r="C1444" i="1"/>
  <c r="G1443" i="1"/>
  <c r="D1443" i="1"/>
  <c r="C1443" i="1"/>
  <c r="D1442" i="1"/>
  <c r="C1442" i="1"/>
  <c r="D1441" i="1"/>
  <c r="C1441" i="1"/>
  <c r="D1440" i="1"/>
  <c r="G1440" i="1" s="1"/>
  <c r="C1440" i="1"/>
  <c r="D1439" i="1"/>
  <c r="C1439" i="1"/>
  <c r="H1439" i="1" s="1"/>
  <c r="D1438" i="1"/>
  <c r="C1438" i="1"/>
  <c r="D1437" i="1"/>
  <c r="C1437" i="1"/>
  <c r="H1437" i="1" s="1"/>
  <c r="G1436" i="1"/>
  <c r="D1436" i="1"/>
  <c r="C1436" i="1"/>
  <c r="D1435" i="1"/>
  <c r="D1434" i="1"/>
  <c r="C1434" i="1"/>
  <c r="D1433" i="1"/>
  <c r="C1433" i="1"/>
  <c r="D1432" i="1"/>
  <c r="C1432" i="1"/>
  <c r="G1432" i="1" s="1"/>
  <c r="D1430" i="1"/>
  <c r="C1430" i="1"/>
  <c r="D1429" i="1"/>
  <c r="G1429" i="1" s="1"/>
  <c r="C1429" i="1"/>
  <c r="D1428" i="1"/>
  <c r="C1428" i="1"/>
  <c r="D1427" i="1"/>
  <c r="C1427" i="1"/>
  <c r="D1426" i="1"/>
  <c r="C1426" i="1"/>
  <c r="G1425" i="1"/>
  <c r="D1425" i="1"/>
  <c r="C1425" i="1"/>
  <c r="H1425" i="1" s="1"/>
  <c r="D1424" i="1"/>
  <c r="C1424" i="1"/>
  <c r="D1423" i="1"/>
  <c r="C1423" i="1"/>
  <c r="H1423" i="1" s="1"/>
  <c r="D1422" i="1"/>
  <c r="C1422" i="1"/>
  <c r="D1421" i="1"/>
  <c r="C1421" i="1"/>
  <c r="H1421" i="1" s="1"/>
  <c r="D1420" i="1"/>
  <c r="G1420" i="1" s="1"/>
  <c r="C1420" i="1"/>
  <c r="D1419" i="1"/>
  <c r="C1419" i="1"/>
  <c r="G1419" i="1" s="1"/>
  <c r="D1417" i="1"/>
  <c r="C1417" i="1"/>
  <c r="H1417" i="1" s="1"/>
  <c r="D1416" i="1"/>
  <c r="C1416" i="1"/>
  <c r="D1415" i="1"/>
  <c r="G1415" i="1" s="1"/>
  <c r="C1415" i="1"/>
  <c r="D1414" i="1"/>
  <c r="C1414" i="1"/>
  <c r="D1413" i="1"/>
  <c r="C1413" i="1"/>
  <c r="D1412" i="1"/>
  <c r="C1412" i="1"/>
  <c r="D1411" i="1"/>
  <c r="C1411" i="1"/>
  <c r="H1411" i="1" s="1"/>
  <c r="D1410" i="1"/>
  <c r="C1410" i="1"/>
  <c r="D1409" i="1"/>
  <c r="C1409" i="1"/>
  <c r="D1408" i="1"/>
  <c r="G1408" i="1" s="1"/>
  <c r="C1408" i="1"/>
  <c r="D1407" i="1"/>
  <c r="C1407" i="1"/>
  <c r="H1407" i="1" s="1"/>
  <c r="D1406" i="1"/>
  <c r="D1405" i="1"/>
  <c r="C1405" i="1"/>
  <c r="H1405" i="1" s="1"/>
  <c r="G1404" i="1"/>
  <c r="D1404" i="1"/>
  <c r="C1404" i="1"/>
  <c r="D1403" i="1"/>
  <c r="G1403" i="1" s="1"/>
  <c r="C1403" i="1"/>
  <c r="D1402" i="1"/>
  <c r="C1402" i="1"/>
  <c r="D1400" i="1"/>
  <c r="G1400" i="1" s="1"/>
  <c r="C1400" i="1"/>
  <c r="D1399" i="1"/>
  <c r="C1399" i="1"/>
  <c r="H1399" i="1" s="1"/>
  <c r="D1398" i="1"/>
  <c r="C1398" i="1"/>
  <c r="D1397" i="1"/>
  <c r="C1397" i="1"/>
  <c r="D1396" i="1"/>
  <c r="C1396" i="1"/>
  <c r="D1395" i="1"/>
  <c r="C1395" i="1"/>
  <c r="H1395" i="1" s="1"/>
  <c r="D1394" i="1"/>
  <c r="C1394" i="1"/>
  <c r="D1393" i="1"/>
  <c r="C1393" i="1"/>
  <c r="G1393" i="1" s="1"/>
  <c r="D1392" i="1"/>
  <c r="C1392" i="1"/>
  <c r="G1392" i="1" s="1"/>
  <c r="D1391" i="1"/>
  <c r="H1391" i="1" s="1"/>
  <c r="C1391" i="1"/>
  <c r="D1390" i="1"/>
  <c r="C1390" i="1"/>
  <c r="D1389" i="1"/>
  <c r="C1389" i="1"/>
  <c r="D1388" i="1"/>
  <c r="C1388" i="1"/>
  <c r="G1388" i="1" s="1"/>
  <c r="H1387" i="1"/>
  <c r="D1387" i="1"/>
  <c r="C1387" i="1"/>
  <c r="D1386" i="1"/>
  <c r="C1386" i="1"/>
  <c r="D1385" i="1"/>
  <c r="C1385" i="1"/>
  <c r="G1385" i="1" s="1"/>
  <c r="D1384" i="1"/>
  <c r="C1384" i="1"/>
  <c r="G1384" i="1" s="1"/>
  <c r="D1383" i="1"/>
  <c r="C1383" i="1"/>
  <c r="H1383" i="1" s="1"/>
  <c r="D1382" i="1"/>
  <c r="H1382" i="1" s="1"/>
  <c r="C1382" i="1"/>
  <c r="D1381" i="1"/>
  <c r="C1381" i="1"/>
  <c r="G1381" i="1" s="1"/>
  <c r="D1380" i="1"/>
  <c r="C1380" i="1"/>
  <c r="D1379" i="1"/>
  <c r="C1379" i="1"/>
  <c r="H1379" i="1" s="1"/>
  <c r="D1378" i="1"/>
  <c r="C1378" i="1"/>
  <c r="D1377" i="1"/>
  <c r="C1377" i="1"/>
  <c r="G1377" i="1" s="1"/>
  <c r="D1376" i="1"/>
  <c r="C1376" i="1"/>
  <c r="G1376" i="1" s="1"/>
  <c r="D1375" i="1"/>
  <c r="H1375" i="1" s="1"/>
  <c r="C1375" i="1"/>
  <c r="D1374" i="1"/>
  <c r="C1374" i="1"/>
  <c r="D1373" i="1"/>
  <c r="C1373" i="1"/>
  <c r="D1372" i="1"/>
  <c r="C1372" i="1"/>
  <c r="G1372" i="1" s="1"/>
  <c r="H1371" i="1"/>
  <c r="D1371" i="1"/>
  <c r="C1371" i="1"/>
  <c r="D1370" i="1"/>
  <c r="C1370" i="1"/>
  <c r="D1369" i="1"/>
  <c r="C1369" i="1"/>
  <c r="G1369" i="1" s="1"/>
  <c r="D1368" i="1"/>
  <c r="C1368" i="1"/>
  <c r="G1368" i="1" s="1"/>
  <c r="D1367" i="1"/>
  <c r="C1367" i="1"/>
  <c r="D1366" i="1"/>
  <c r="H1366" i="1" s="1"/>
  <c r="C1366" i="1"/>
  <c r="D1365" i="1"/>
  <c r="C1365" i="1"/>
  <c r="D1364" i="1"/>
  <c r="C1364" i="1"/>
  <c r="H1363" i="1"/>
  <c r="D1363" i="1"/>
  <c r="C1363" i="1"/>
  <c r="D1362" i="1"/>
  <c r="C1362" i="1"/>
  <c r="D1361" i="1"/>
  <c r="C1361" i="1"/>
  <c r="G1361" i="1" s="1"/>
  <c r="D1360" i="1"/>
  <c r="C1360" i="1"/>
  <c r="G1360" i="1" s="1"/>
  <c r="D1359" i="1"/>
  <c r="H1359" i="1" s="1"/>
  <c r="C1359" i="1"/>
  <c r="D1358" i="1"/>
  <c r="H1358" i="1" s="1"/>
  <c r="C1358" i="1"/>
  <c r="D1357" i="1"/>
  <c r="C1357" i="1"/>
  <c r="D1356" i="1"/>
  <c r="C1356" i="1"/>
  <c r="D1355" i="1"/>
  <c r="C1355" i="1"/>
  <c r="H1355" i="1" s="1"/>
  <c r="D1354" i="1"/>
  <c r="C1354" i="1"/>
  <c r="D1353" i="1"/>
  <c r="C1353" i="1"/>
  <c r="G1353" i="1" s="1"/>
  <c r="D1352" i="1"/>
  <c r="C1352" i="1"/>
  <c r="G1352" i="1" s="1"/>
  <c r="D1351" i="1"/>
  <c r="C1351" i="1"/>
  <c r="H1351" i="1" s="1"/>
  <c r="D1350" i="1"/>
  <c r="H1350" i="1" s="1"/>
  <c r="C1350" i="1"/>
  <c r="D1349" i="1"/>
  <c r="C1349" i="1"/>
  <c r="G1349" i="1" s="1"/>
  <c r="D1348" i="1"/>
  <c r="C1348" i="1"/>
  <c r="D1347" i="1"/>
  <c r="H1347" i="1" s="1"/>
  <c r="C1347" i="1"/>
  <c r="D1346" i="1"/>
  <c r="C1346" i="1"/>
  <c r="D1345" i="1"/>
  <c r="C1345" i="1"/>
  <c r="D1344" i="1"/>
  <c r="C1344" i="1"/>
  <c r="G1344" i="1" s="1"/>
  <c r="H1343" i="1"/>
  <c r="D1343" i="1"/>
  <c r="C1343" i="1"/>
  <c r="D1342" i="1"/>
  <c r="C1342" i="1"/>
  <c r="D1341" i="1"/>
  <c r="C1341" i="1"/>
  <c r="D1340" i="1"/>
  <c r="C1340" i="1"/>
  <c r="G1340" i="1" s="1"/>
  <c r="D1339" i="1"/>
  <c r="C1339" i="1"/>
  <c r="D1338" i="1"/>
  <c r="C1338" i="1"/>
  <c r="D1337" i="1"/>
  <c r="C1337" i="1"/>
  <c r="D1336" i="1"/>
  <c r="C1336" i="1"/>
  <c r="G1336" i="1" s="1"/>
  <c r="D1335" i="1"/>
  <c r="C1335" i="1"/>
  <c r="H1335" i="1" s="1"/>
  <c r="D1334" i="1"/>
  <c r="H1334" i="1" s="1"/>
  <c r="C1334" i="1"/>
  <c r="D1333" i="1"/>
  <c r="C1333" i="1"/>
  <c r="G1333" i="1" s="1"/>
  <c r="D1332" i="1"/>
  <c r="C1332" i="1"/>
  <c r="D1331" i="1"/>
  <c r="C1331" i="1"/>
  <c r="H1331" i="1" s="1"/>
  <c r="D1330" i="1"/>
  <c r="H1330" i="1" s="1"/>
  <c r="C1330" i="1"/>
  <c r="D1329" i="1"/>
  <c r="C1329" i="1"/>
  <c r="G1329" i="1" s="1"/>
  <c r="D1328" i="1"/>
  <c r="C1328" i="1"/>
  <c r="D1327" i="1"/>
  <c r="C1327" i="1"/>
  <c r="D1326" i="1"/>
  <c r="C1326" i="1"/>
  <c r="D1325" i="1"/>
  <c r="C1325" i="1"/>
  <c r="D1324" i="1"/>
  <c r="C1324" i="1"/>
  <c r="G1324" i="1" s="1"/>
  <c r="H1323" i="1"/>
  <c r="D1323" i="1"/>
  <c r="C1323" i="1"/>
  <c r="D1322" i="1"/>
  <c r="C1322" i="1"/>
  <c r="D1321" i="1"/>
  <c r="C1321" i="1"/>
  <c r="D1320" i="1"/>
  <c r="C1320" i="1"/>
  <c r="G1320" i="1" s="1"/>
  <c r="H1319" i="1"/>
  <c r="D1319" i="1"/>
  <c r="C1319" i="1"/>
  <c r="D1318" i="1"/>
  <c r="H1318" i="1" s="1"/>
  <c r="C1318" i="1"/>
  <c r="D1317" i="1"/>
  <c r="C1317" i="1"/>
  <c r="G1317" i="1" s="1"/>
  <c r="D1316" i="1"/>
  <c r="C1316" i="1"/>
  <c r="D1315" i="1"/>
  <c r="C1315" i="1"/>
  <c r="H1315" i="1" s="1"/>
  <c r="D1314" i="1"/>
  <c r="H1314" i="1" s="1"/>
  <c r="C1314" i="1"/>
  <c r="D1313" i="1"/>
  <c r="C1313" i="1"/>
  <c r="G1313" i="1" s="1"/>
  <c r="D1312" i="1"/>
  <c r="C1312" i="1"/>
  <c r="D1311" i="1"/>
  <c r="C1311" i="1"/>
  <c r="H1311" i="1" s="1"/>
  <c r="D1310" i="1"/>
  <c r="C1310" i="1"/>
  <c r="D1309" i="1"/>
  <c r="C1309" i="1"/>
  <c r="G1309" i="1" s="1"/>
  <c r="D1308" i="1"/>
  <c r="C1308" i="1"/>
  <c r="G1308" i="1" s="1"/>
  <c r="D1307" i="1"/>
  <c r="C1307" i="1"/>
  <c r="D1306" i="1"/>
  <c r="C1306" i="1"/>
  <c r="D1305" i="1"/>
  <c r="C1305" i="1"/>
  <c r="D1304" i="1"/>
  <c r="C1304" i="1"/>
  <c r="G1304" i="1" s="1"/>
  <c r="H1303" i="1"/>
  <c r="D1303" i="1"/>
  <c r="C1303" i="1"/>
  <c r="D1302" i="1"/>
  <c r="C1302" i="1"/>
  <c r="C1301" i="1"/>
  <c r="G1301" i="1" s="1"/>
  <c r="D1300" i="1"/>
  <c r="C1300" i="1"/>
  <c r="G1300" i="1" s="1"/>
  <c r="D1299" i="1"/>
  <c r="C1299" i="1"/>
  <c r="H1299" i="1" s="1"/>
  <c r="D1298" i="1"/>
  <c r="H1298" i="1" s="1"/>
  <c r="C1298" i="1"/>
  <c r="D1297" i="1"/>
  <c r="C1297" i="1"/>
  <c r="G1297" i="1" s="1"/>
  <c r="D1296" i="1"/>
  <c r="C1296" i="1"/>
  <c r="D1295" i="1"/>
  <c r="H1295" i="1" s="1"/>
  <c r="C1295" i="1"/>
  <c r="D1294" i="1"/>
  <c r="C1294" i="1"/>
  <c r="D1293" i="1"/>
  <c r="C1293" i="1"/>
  <c r="D1292" i="1"/>
  <c r="C1292" i="1"/>
  <c r="G1292" i="1" s="1"/>
  <c r="H1291" i="1"/>
  <c r="D1291" i="1"/>
  <c r="C1291" i="1"/>
  <c r="D1290" i="1"/>
  <c r="C1290" i="1"/>
  <c r="D1289" i="1"/>
  <c r="C1289" i="1"/>
  <c r="D1288" i="1"/>
  <c r="C1288" i="1"/>
  <c r="G1288" i="1" s="1"/>
  <c r="D1287" i="1"/>
  <c r="C1287" i="1"/>
  <c r="H1287" i="1" s="1"/>
  <c r="D1286" i="1"/>
  <c r="H1286" i="1" s="1"/>
  <c r="C1286" i="1"/>
  <c r="D1285" i="1"/>
  <c r="C1285" i="1"/>
  <c r="G1285" i="1" s="1"/>
  <c r="D1284" i="1"/>
  <c r="C1284" i="1"/>
  <c r="D1283" i="1"/>
  <c r="C1283" i="1"/>
  <c r="H1283" i="1" s="1"/>
  <c r="H1282" i="1"/>
  <c r="D1282" i="1"/>
  <c r="C1282" i="1"/>
  <c r="G1282" i="1" s="1"/>
  <c r="D1281" i="1"/>
  <c r="H1281" i="1" s="1"/>
  <c r="C1281" i="1"/>
  <c r="D1280" i="1"/>
  <c r="C1280" i="1"/>
  <c r="D1279" i="1"/>
  <c r="C1279" i="1"/>
  <c r="H1278" i="1"/>
  <c r="D1278" i="1"/>
  <c r="C1278" i="1"/>
  <c r="G1278" i="1" s="1"/>
  <c r="H1277" i="1"/>
  <c r="D1277" i="1"/>
  <c r="C1277" i="1"/>
  <c r="D1276" i="1"/>
  <c r="C1276" i="1"/>
  <c r="D1275" i="1"/>
  <c r="C1275" i="1"/>
  <c r="H1274" i="1"/>
  <c r="D1274" i="1"/>
  <c r="C1274" i="1"/>
  <c r="G1274" i="1" s="1"/>
  <c r="D1273" i="1"/>
  <c r="H1273" i="1" s="1"/>
  <c r="C1273" i="1"/>
  <c r="D1272" i="1"/>
  <c r="C1272" i="1"/>
  <c r="D1271" i="1"/>
  <c r="C1271" i="1"/>
  <c r="H1270" i="1"/>
  <c r="D1270" i="1"/>
  <c r="C1270" i="1"/>
  <c r="G1270" i="1" s="1"/>
  <c r="H1269" i="1"/>
  <c r="D1269" i="1"/>
  <c r="C1269" i="1"/>
  <c r="D1268" i="1"/>
  <c r="C1268" i="1"/>
  <c r="D1267" i="1"/>
  <c r="C1267" i="1"/>
  <c r="H1266" i="1"/>
  <c r="D1266" i="1"/>
  <c r="C1266" i="1"/>
  <c r="G1266" i="1" s="1"/>
  <c r="D1265" i="1"/>
  <c r="H1265" i="1" s="1"/>
  <c r="C1265" i="1"/>
  <c r="D1264" i="1"/>
  <c r="D1263" i="1"/>
  <c r="C1263" i="1"/>
  <c r="H1262" i="1"/>
  <c r="D1262" i="1"/>
  <c r="C1262" i="1"/>
  <c r="G1262" i="1" s="1"/>
  <c r="D1261" i="1"/>
  <c r="H1261" i="1" s="1"/>
  <c r="C1261" i="1"/>
  <c r="D1260" i="1"/>
  <c r="C1260" i="1"/>
  <c r="D1259" i="1"/>
  <c r="D1258" i="1"/>
  <c r="C1258" i="1"/>
  <c r="D1257" i="1"/>
  <c r="C1257" i="1"/>
  <c r="G1256" i="1"/>
  <c r="D1256" i="1"/>
  <c r="C1256" i="1"/>
  <c r="H1256" i="1" s="1"/>
  <c r="H1254" i="1"/>
  <c r="G1254" i="1"/>
  <c r="D1254" i="1"/>
  <c r="C1254" i="1"/>
  <c r="H1253" i="1"/>
  <c r="G1253" i="1"/>
  <c r="D1253" i="1"/>
  <c r="C1253" i="1"/>
  <c r="H1252" i="1"/>
  <c r="G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D1240" i="1"/>
  <c r="C1240" i="1"/>
  <c r="D1239" i="1"/>
  <c r="H1239" i="1" s="1"/>
  <c r="C1239" i="1"/>
  <c r="G1238" i="1"/>
  <c r="D1238" i="1"/>
  <c r="H1238" i="1" s="1"/>
  <c r="C1238" i="1"/>
  <c r="G1237" i="1"/>
  <c r="D1237" i="1"/>
  <c r="H1237" i="1" s="1"/>
  <c r="C1237" i="1"/>
  <c r="D1236" i="1"/>
  <c r="C1236" i="1"/>
  <c r="D1235" i="1"/>
  <c r="H1235" i="1" s="1"/>
  <c r="C1235" i="1"/>
  <c r="G1234" i="1"/>
  <c r="D1234" i="1"/>
  <c r="H1234" i="1" s="1"/>
  <c r="C1234" i="1"/>
  <c r="D1233" i="1"/>
  <c r="H1233" i="1" s="1"/>
  <c r="C1233" i="1"/>
  <c r="D1232" i="1"/>
  <c r="C1232" i="1"/>
  <c r="D1231" i="1"/>
  <c r="H1231" i="1" s="1"/>
  <c r="C1231" i="1"/>
  <c r="G1230" i="1"/>
  <c r="D1230" i="1"/>
  <c r="H1230" i="1" s="1"/>
  <c r="C1230" i="1"/>
  <c r="G1229" i="1"/>
  <c r="D1229" i="1"/>
  <c r="H1229" i="1" s="1"/>
  <c r="C1229" i="1"/>
  <c r="D1228" i="1"/>
  <c r="C1228" i="1"/>
  <c r="D1227" i="1"/>
  <c r="H1227" i="1" s="1"/>
  <c r="C1227" i="1"/>
  <c r="G1226" i="1"/>
  <c r="D1226" i="1"/>
  <c r="H1226" i="1" s="1"/>
  <c r="C1226" i="1"/>
  <c r="D1225" i="1"/>
  <c r="H1225" i="1" s="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H1188" i="1"/>
  <c r="D1188" i="1"/>
  <c r="C1188" i="1"/>
  <c r="G1188" i="1" s="1"/>
  <c r="H1187" i="1"/>
  <c r="D1187" i="1"/>
  <c r="C1187" i="1"/>
  <c r="G1187" i="1" s="1"/>
  <c r="D1186" i="1"/>
  <c r="C1186" i="1"/>
  <c r="D1185" i="1"/>
  <c r="C1185" i="1"/>
  <c r="H1184" i="1"/>
  <c r="D1184" i="1"/>
  <c r="C1184" i="1"/>
  <c r="G1184" i="1" s="1"/>
  <c r="H1183" i="1"/>
  <c r="D1183" i="1"/>
  <c r="C1183" i="1"/>
  <c r="G1183" i="1" s="1"/>
  <c r="D1179" i="1"/>
  <c r="C1179" i="1"/>
  <c r="H1178" i="1"/>
  <c r="D1178" i="1"/>
  <c r="C1178" i="1"/>
  <c r="G1178" i="1" s="1"/>
  <c r="H1177" i="1"/>
  <c r="D1177" i="1"/>
  <c r="C1177" i="1"/>
  <c r="D1176" i="1"/>
  <c r="C1176" i="1"/>
  <c r="D1175" i="1"/>
  <c r="C1175" i="1"/>
  <c r="H1174" i="1"/>
  <c r="D1174" i="1"/>
  <c r="C1174" i="1"/>
  <c r="G1174" i="1" s="1"/>
  <c r="D1173" i="1"/>
  <c r="H1173" i="1" s="1"/>
  <c r="C1173" i="1"/>
  <c r="D1172" i="1"/>
  <c r="C1172" i="1"/>
  <c r="D1171" i="1"/>
  <c r="C1171" i="1"/>
  <c r="H1170" i="1"/>
  <c r="C1170" i="1"/>
  <c r="D1169" i="1"/>
  <c r="H1169" i="1" s="1"/>
  <c r="C1169" i="1"/>
  <c r="D1168" i="1"/>
  <c r="C1168" i="1"/>
  <c r="D1167" i="1"/>
  <c r="C1167" i="1"/>
  <c r="H1166" i="1"/>
  <c r="D1166" i="1"/>
  <c r="C1166" i="1"/>
  <c r="G1166" i="1" s="1"/>
  <c r="D1165" i="1"/>
  <c r="H1165" i="1" s="1"/>
  <c r="C1165" i="1"/>
  <c r="D1164" i="1"/>
  <c r="C1164" i="1"/>
  <c r="D1163" i="1"/>
  <c r="C1163" i="1"/>
  <c r="H1162" i="1"/>
  <c r="D1162" i="1"/>
  <c r="C1162" i="1"/>
  <c r="G1162" i="1" s="1"/>
  <c r="D1161" i="1"/>
  <c r="H1161" i="1" s="1"/>
  <c r="C1161" i="1"/>
  <c r="D1160" i="1"/>
  <c r="C1160" i="1"/>
  <c r="D1159" i="1"/>
  <c r="C1159" i="1"/>
  <c r="H1158" i="1"/>
  <c r="D1158" i="1"/>
  <c r="C1158" i="1"/>
  <c r="G1158" i="1" s="1"/>
  <c r="D1157" i="1"/>
  <c r="H1157" i="1" s="1"/>
  <c r="C1157" i="1"/>
  <c r="D1156" i="1"/>
  <c r="C1156" i="1"/>
  <c r="C1155" i="1"/>
  <c r="H1154" i="1"/>
  <c r="D1154" i="1"/>
  <c r="C1154" i="1"/>
  <c r="G1154" i="1" s="1"/>
  <c r="D1153" i="1"/>
  <c r="H1153" i="1" s="1"/>
  <c r="C1153" i="1"/>
  <c r="C1152" i="1"/>
  <c r="D1151" i="1"/>
  <c r="G1151" i="1" s="1"/>
  <c r="C1151" i="1"/>
  <c r="D1150" i="1"/>
  <c r="C1150" i="1"/>
  <c r="D1149" i="1"/>
  <c r="C1149" i="1"/>
  <c r="D1148" i="1"/>
  <c r="D1147" i="1"/>
  <c r="G1147" i="1" s="1"/>
  <c r="C1147" i="1"/>
  <c r="D1146" i="1"/>
  <c r="C1146" i="1"/>
  <c r="D1145" i="1"/>
  <c r="C1145" i="1"/>
  <c r="G1144" i="1"/>
  <c r="D1144" i="1"/>
  <c r="C1144" i="1"/>
  <c r="H1144" i="1" s="1"/>
  <c r="D1143" i="1"/>
  <c r="G1143" i="1" s="1"/>
  <c r="C1143" i="1"/>
  <c r="D1142" i="1"/>
  <c r="C1142" i="1"/>
  <c r="D1141" i="1"/>
  <c r="C1141" i="1"/>
  <c r="D1140" i="1"/>
  <c r="D1139" i="1"/>
  <c r="C1139" i="1"/>
  <c r="D1138" i="1"/>
  <c r="C1138" i="1"/>
  <c r="D1137" i="1"/>
  <c r="C1137" i="1"/>
  <c r="D1136" i="1"/>
  <c r="C1136" i="1"/>
  <c r="D1135" i="1"/>
  <c r="C1135" i="1"/>
  <c r="D1134" i="1"/>
  <c r="C1134" i="1"/>
  <c r="D1133" i="1"/>
  <c r="C1133" i="1"/>
  <c r="D1132" i="1"/>
  <c r="H1131" i="1"/>
  <c r="D1131" i="1"/>
  <c r="C1131" i="1"/>
  <c r="G1131" i="1" s="1"/>
  <c r="H1130" i="1"/>
  <c r="D1130" i="1"/>
  <c r="C1130" i="1"/>
  <c r="G1130" i="1" s="1"/>
  <c r="D1129" i="1"/>
  <c r="C1129" i="1"/>
  <c r="D1128" i="1"/>
  <c r="C1128" i="1"/>
  <c r="H1127" i="1"/>
  <c r="D1127" i="1"/>
  <c r="C1127" i="1"/>
  <c r="G1127" i="1" s="1"/>
  <c r="H1126" i="1"/>
  <c r="D1126" i="1"/>
  <c r="C1126" i="1"/>
  <c r="G1126" i="1" s="1"/>
  <c r="D1125" i="1"/>
  <c r="C1125" i="1"/>
  <c r="H1123" i="1"/>
  <c r="D1123" i="1"/>
  <c r="C1123" i="1"/>
  <c r="G1123" i="1" s="1"/>
  <c r="D1122" i="1"/>
  <c r="C1122" i="1"/>
  <c r="D1121" i="1"/>
  <c r="C1121" i="1"/>
  <c r="H1120" i="1"/>
  <c r="D1120" i="1"/>
  <c r="C1120" i="1"/>
  <c r="G1120" i="1" s="1"/>
  <c r="H1119" i="1"/>
  <c r="D1119" i="1"/>
  <c r="C1119" i="1"/>
  <c r="G1119" i="1" s="1"/>
  <c r="D1118" i="1"/>
  <c r="C1118" i="1"/>
  <c r="D1117" i="1"/>
  <c r="C1117" i="1"/>
  <c r="H1116" i="1"/>
  <c r="D1116" i="1"/>
  <c r="C1116" i="1"/>
  <c r="G1116" i="1" s="1"/>
  <c r="H1115" i="1"/>
  <c r="D1115" i="1"/>
  <c r="C1115" i="1"/>
  <c r="G1115" i="1" s="1"/>
  <c r="D1114" i="1"/>
  <c r="C1114" i="1"/>
  <c r="D1113" i="1"/>
  <c r="C1113" i="1"/>
  <c r="H1112" i="1"/>
  <c r="C1112" i="1"/>
  <c r="G1112" i="1" s="1"/>
  <c r="D1111" i="1"/>
  <c r="C1111" i="1"/>
  <c r="D1110" i="1"/>
  <c r="C1110" i="1"/>
  <c r="H1109" i="1"/>
  <c r="D1109" i="1"/>
  <c r="C1109" i="1"/>
  <c r="G1109" i="1" s="1"/>
  <c r="H1108" i="1"/>
  <c r="D1108" i="1"/>
  <c r="C1108" i="1"/>
  <c r="G1108" i="1" s="1"/>
  <c r="D1107" i="1"/>
  <c r="C1107" i="1"/>
  <c r="D1106" i="1"/>
  <c r="C1106" i="1"/>
  <c r="H1105" i="1"/>
  <c r="D1105" i="1"/>
  <c r="C1105" i="1"/>
  <c r="G1105" i="1" s="1"/>
  <c r="H1104" i="1"/>
  <c r="D1104" i="1"/>
  <c r="C1104" i="1"/>
  <c r="G1104" i="1" s="1"/>
  <c r="D1103" i="1"/>
  <c r="C1103" i="1"/>
  <c r="D1102" i="1"/>
  <c r="C1102" i="1"/>
  <c r="H1101" i="1"/>
  <c r="D1101" i="1"/>
  <c r="C1101" i="1"/>
  <c r="G1101" i="1" s="1"/>
  <c r="H1100" i="1"/>
  <c r="D1100" i="1"/>
  <c r="C1100" i="1"/>
  <c r="G1100" i="1" s="1"/>
  <c r="D1099" i="1"/>
  <c r="C1099" i="1"/>
  <c r="D1098" i="1"/>
  <c r="C1098" i="1"/>
  <c r="H1097" i="1"/>
  <c r="D1097" i="1"/>
  <c r="C1097" i="1"/>
  <c r="G1097" i="1" s="1"/>
  <c r="H1096" i="1"/>
  <c r="D1096" i="1"/>
  <c r="C1096" i="1"/>
  <c r="G1096" i="1" s="1"/>
  <c r="D1095" i="1"/>
  <c r="C1095" i="1"/>
  <c r="D1094" i="1"/>
  <c r="C1094" i="1"/>
  <c r="H1092" i="1"/>
  <c r="D1092" i="1"/>
  <c r="C1092" i="1"/>
  <c r="G1092" i="1" s="1"/>
  <c r="H1091" i="1"/>
  <c r="D1091" i="1"/>
  <c r="C1091" i="1"/>
  <c r="G1091" i="1" s="1"/>
  <c r="D1090" i="1"/>
  <c r="C1090" i="1"/>
  <c r="D1089" i="1"/>
  <c r="C1089" i="1"/>
  <c r="H1088" i="1"/>
  <c r="D1088" i="1"/>
  <c r="C1088" i="1"/>
  <c r="G1088" i="1" s="1"/>
  <c r="D1087" i="1"/>
  <c r="D1086" i="1"/>
  <c r="C1086" i="1"/>
  <c r="D1085" i="1"/>
  <c r="C1085" i="1"/>
  <c r="H1084" i="1"/>
  <c r="D1084" i="1"/>
  <c r="C1084" i="1"/>
  <c r="G1084" i="1" s="1"/>
  <c r="H1083" i="1"/>
  <c r="D1083" i="1"/>
  <c r="C1083" i="1"/>
  <c r="G1083" i="1" s="1"/>
  <c r="D1082" i="1"/>
  <c r="C1082" i="1"/>
  <c r="D1081" i="1"/>
  <c r="C1081" i="1"/>
  <c r="H1080" i="1"/>
  <c r="D1080" i="1"/>
  <c r="C1080" i="1"/>
  <c r="G1080" i="1" s="1"/>
  <c r="H1079" i="1"/>
  <c r="D1079" i="1"/>
  <c r="C1079" i="1"/>
  <c r="G1079" i="1" s="1"/>
  <c r="D1078" i="1"/>
  <c r="C1078" i="1"/>
  <c r="D1077" i="1"/>
  <c r="C1077" i="1"/>
  <c r="H1076" i="1"/>
  <c r="D1076" i="1"/>
  <c r="C1076" i="1"/>
  <c r="G1076" i="1" s="1"/>
  <c r="D1073" i="1"/>
  <c r="C1073" i="1"/>
  <c r="H1072" i="1"/>
  <c r="D1072" i="1"/>
  <c r="C1072" i="1"/>
  <c r="G1072" i="1" s="1"/>
  <c r="H1071" i="1"/>
  <c r="D1071" i="1"/>
  <c r="C1071" i="1"/>
  <c r="G1071" i="1" s="1"/>
  <c r="D1070" i="1"/>
  <c r="C1070" i="1"/>
  <c r="D1069" i="1"/>
  <c r="C1069" i="1"/>
  <c r="H1068" i="1"/>
  <c r="D1068" i="1"/>
  <c r="C1068" i="1"/>
  <c r="G1068" i="1" s="1"/>
  <c r="H1067" i="1"/>
  <c r="D1067" i="1"/>
  <c r="C1067" i="1"/>
  <c r="G1067" i="1" s="1"/>
  <c r="D1066" i="1"/>
  <c r="C1066" i="1"/>
  <c r="D1065" i="1"/>
  <c r="C1065" i="1"/>
  <c r="H1064" i="1"/>
  <c r="D1064" i="1"/>
  <c r="C1064" i="1"/>
  <c r="G1064" i="1" s="1"/>
  <c r="H1063" i="1"/>
  <c r="D1063" i="1"/>
  <c r="C1063" i="1"/>
  <c r="G1063" i="1" s="1"/>
  <c r="D1062" i="1"/>
  <c r="C1062" i="1"/>
  <c r="D1061" i="1"/>
  <c r="C1061" i="1"/>
  <c r="H1060" i="1"/>
  <c r="D1060" i="1"/>
  <c r="C1060" i="1"/>
  <c r="G1060" i="1" s="1"/>
  <c r="H1059" i="1"/>
  <c r="D1059" i="1"/>
  <c r="C1059" i="1"/>
  <c r="G1059" i="1" s="1"/>
  <c r="D1058" i="1"/>
  <c r="C1058" i="1"/>
  <c r="D1057" i="1"/>
  <c r="C1057" i="1"/>
  <c r="H1056" i="1"/>
  <c r="D1056" i="1"/>
  <c r="C1056" i="1"/>
  <c r="G1056" i="1" s="1"/>
  <c r="H1055" i="1"/>
  <c r="D1055" i="1"/>
  <c r="C1055" i="1"/>
  <c r="G1055" i="1" s="1"/>
  <c r="D1054" i="1"/>
  <c r="C1054" i="1"/>
  <c r="D1053" i="1"/>
  <c r="C1053" i="1"/>
  <c r="H1052" i="1"/>
  <c r="D1052" i="1"/>
  <c r="C1052" i="1"/>
  <c r="G1052" i="1" s="1"/>
  <c r="H1051" i="1"/>
  <c r="D1051" i="1"/>
  <c r="C1051" i="1"/>
  <c r="G1051" i="1" s="1"/>
  <c r="D1050" i="1"/>
  <c r="C1050" i="1"/>
  <c r="D1049" i="1"/>
  <c r="C1049" i="1"/>
  <c r="H1048" i="1"/>
  <c r="D1048" i="1"/>
  <c r="C1048" i="1"/>
  <c r="G1048" i="1" s="1"/>
  <c r="H1047" i="1"/>
  <c r="D1047" i="1"/>
  <c r="C1047" i="1"/>
  <c r="G1047" i="1" s="1"/>
  <c r="D1046" i="1"/>
  <c r="C1046" i="1"/>
  <c r="D1045" i="1"/>
  <c r="C1045" i="1"/>
  <c r="H1044" i="1"/>
  <c r="D1044" i="1"/>
  <c r="C1044" i="1"/>
  <c r="G1044" i="1" s="1"/>
  <c r="H1043" i="1"/>
  <c r="D1043" i="1"/>
  <c r="C1043" i="1"/>
  <c r="G1043" i="1" s="1"/>
  <c r="D1042" i="1"/>
  <c r="C1042" i="1"/>
  <c r="D1041" i="1"/>
  <c r="C1041" i="1"/>
  <c r="H1040" i="1"/>
  <c r="D1040" i="1"/>
  <c r="C1040" i="1"/>
  <c r="G1040" i="1" s="1"/>
  <c r="H1039" i="1"/>
  <c r="D1039" i="1"/>
  <c r="C1039" i="1"/>
  <c r="G1039" i="1" s="1"/>
  <c r="D1038" i="1"/>
  <c r="C1038" i="1"/>
  <c r="D1037" i="1"/>
  <c r="C1037" i="1"/>
  <c r="H1036" i="1"/>
  <c r="D1036" i="1"/>
  <c r="C1036" i="1"/>
  <c r="G1036" i="1" s="1"/>
  <c r="H1035" i="1"/>
  <c r="D1035" i="1"/>
  <c r="C1035" i="1"/>
  <c r="G1035" i="1" s="1"/>
  <c r="D1034" i="1"/>
  <c r="C1034" i="1"/>
  <c r="D1033" i="1"/>
  <c r="C1033" i="1"/>
  <c r="H1032" i="1"/>
  <c r="D1032" i="1"/>
  <c r="C1032" i="1"/>
  <c r="G1032" i="1" s="1"/>
  <c r="H1031" i="1"/>
  <c r="D1031" i="1"/>
  <c r="C1031" i="1"/>
  <c r="G1031" i="1" s="1"/>
  <c r="D1030" i="1"/>
  <c r="C1030" i="1"/>
  <c r="D1029" i="1"/>
  <c r="C1029" i="1"/>
  <c r="H1028" i="1"/>
  <c r="D1028" i="1"/>
  <c r="C1028" i="1"/>
  <c r="G1028" i="1" s="1"/>
  <c r="H1027" i="1"/>
  <c r="D1027" i="1"/>
  <c r="C1027" i="1"/>
  <c r="G1027" i="1" s="1"/>
  <c r="D1026" i="1"/>
  <c r="C1026" i="1"/>
  <c r="D1025" i="1"/>
  <c r="C1025" i="1"/>
  <c r="H1024" i="1"/>
  <c r="D1024" i="1"/>
  <c r="C1024" i="1"/>
  <c r="G1024" i="1" s="1"/>
  <c r="H1023" i="1"/>
  <c r="D1023" i="1"/>
  <c r="C1023" i="1"/>
  <c r="G1023" i="1" s="1"/>
  <c r="D1022" i="1"/>
  <c r="C1022" i="1"/>
  <c r="D1021" i="1"/>
  <c r="C1021" i="1"/>
  <c r="H1020" i="1"/>
  <c r="D1020" i="1"/>
  <c r="C1020" i="1"/>
  <c r="G1020" i="1" s="1"/>
  <c r="H1019" i="1"/>
  <c r="D1019" i="1"/>
  <c r="C1019" i="1"/>
  <c r="G1019" i="1" s="1"/>
  <c r="D1018" i="1"/>
  <c r="C1018" i="1"/>
  <c r="D1017" i="1"/>
  <c r="D1016" i="1"/>
  <c r="C1016" i="1"/>
  <c r="D1015" i="1"/>
  <c r="C1015" i="1"/>
  <c r="D1014" i="1"/>
  <c r="C1014" i="1"/>
  <c r="D1013" i="1"/>
  <c r="C1013" i="1"/>
  <c r="D1010" i="1"/>
  <c r="C1010" i="1"/>
  <c r="D1009" i="1"/>
  <c r="H1009" i="1" s="1"/>
  <c r="C1009" i="1"/>
  <c r="G1008" i="1"/>
  <c r="D1008" i="1"/>
  <c r="H1008" i="1" s="1"/>
  <c r="C1008" i="1"/>
  <c r="G1007" i="1"/>
  <c r="D1007" i="1"/>
  <c r="H1007" i="1" s="1"/>
  <c r="C1007" i="1"/>
  <c r="D1006" i="1"/>
  <c r="C1006" i="1"/>
  <c r="D1005" i="1"/>
  <c r="H1005" i="1" s="1"/>
  <c r="C1005" i="1"/>
  <c r="G1004" i="1"/>
  <c r="D1004" i="1"/>
  <c r="H1004" i="1" s="1"/>
  <c r="C1004" i="1"/>
  <c r="D1003" i="1"/>
  <c r="H1003" i="1" s="1"/>
  <c r="C1003" i="1"/>
  <c r="D1002" i="1"/>
  <c r="C1002" i="1"/>
  <c r="D1001" i="1"/>
  <c r="H1001" i="1" s="1"/>
  <c r="C1001" i="1"/>
  <c r="G1000" i="1"/>
  <c r="D1000" i="1"/>
  <c r="H1000" i="1" s="1"/>
  <c r="C1000" i="1"/>
  <c r="G999" i="1"/>
  <c r="D999" i="1"/>
  <c r="H999" i="1" s="1"/>
  <c r="C999" i="1"/>
  <c r="D998" i="1"/>
  <c r="C998" i="1"/>
  <c r="D997" i="1"/>
  <c r="H997" i="1" s="1"/>
  <c r="C997" i="1"/>
  <c r="G996" i="1"/>
  <c r="D996" i="1"/>
  <c r="H996" i="1" s="1"/>
  <c r="C996" i="1"/>
  <c r="D995" i="1"/>
  <c r="H995" i="1" s="1"/>
  <c r="C995" i="1"/>
  <c r="D994" i="1"/>
  <c r="C994" i="1"/>
  <c r="D993" i="1"/>
  <c r="H993" i="1" s="1"/>
  <c r="C993" i="1"/>
  <c r="G992" i="1"/>
  <c r="D992" i="1"/>
  <c r="H992" i="1" s="1"/>
  <c r="C992" i="1"/>
  <c r="G991" i="1"/>
  <c r="D991" i="1"/>
  <c r="H991" i="1" s="1"/>
  <c r="C991" i="1"/>
  <c r="D990" i="1"/>
  <c r="C990" i="1"/>
  <c r="D989" i="1"/>
  <c r="H989" i="1" s="1"/>
  <c r="C989" i="1"/>
  <c r="G988" i="1"/>
  <c r="D988" i="1"/>
  <c r="H988" i="1" s="1"/>
  <c r="C988" i="1"/>
  <c r="D987" i="1"/>
  <c r="H987" i="1" s="1"/>
  <c r="C987" i="1"/>
  <c r="D986" i="1"/>
  <c r="C986" i="1"/>
  <c r="D985" i="1"/>
  <c r="H985" i="1" s="1"/>
  <c r="C985" i="1"/>
  <c r="G984" i="1"/>
  <c r="D984" i="1"/>
  <c r="H984" i="1" s="1"/>
  <c r="C984" i="1"/>
  <c r="G983" i="1"/>
  <c r="D983" i="1"/>
  <c r="H983" i="1" s="1"/>
  <c r="C983" i="1"/>
  <c r="D982" i="1"/>
  <c r="C982" i="1"/>
  <c r="D981" i="1"/>
  <c r="H981" i="1" s="1"/>
  <c r="C981" i="1"/>
  <c r="G980" i="1"/>
  <c r="D980" i="1"/>
  <c r="H980" i="1" s="1"/>
  <c r="C980" i="1"/>
  <c r="D979" i="1"/>
  <c r="H979" i="1" s="1"/>
  <c r="C979" i="1"/>
  <c r="D978" i="1"/>
  <c r="C978" i="1"/>
  <c r="D977" i="1"/>
  <c r="H977" i="1" s="1"/>
  <c r="C977" i="1"/>
  <c r="G976" i="1"/>
  <c r="D976" i="1"/>
  <c r="H976" i="1" s="1"/>
  <c r="C976" i="1"/>
  <c r="G975" i="1"/>
  <c r="D975" i="1"/>
  <c r="H975" i="1" s="1"/>
  <c r="C975" i="1"/>
  <c r="D974" i="1"/>
  <c r="C974" i="1"/>
  <c r="D973" i="1"/>
  <c r="H973" i="1" s="1"/>
  <c r="C973" i="1"/>
  <c r="G972" i="1"/>
  <c r="D972" i="1"/>
  <c r="H972" i="1" s="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D648" i="1"/>
  <c r="H648" i="1" s="1"/>
  <c r="C648" i="1"/>
  <c r="G647" i="1"/>
  <c r="D647" i="1"/>
  <c r="H647" i="1" s="1"/>
  <c r="C647" i="1"/>
  <c r="D646" i="1"/>
  <c r="C646" i="1"/>
  <c r="D645" i="1"/>
  <c r="H645" i="1" s="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D590" i="1"/>
  <c r="C590" i="1"/>
  <c r="D589" i="1"/>
  <c r="C589" i="1"/>
  <c r="H588" i="1"/>
  <c r="D588" i="1"/>
  <c r="C588" i="1"/>
  <c r="G588" i="1" s="1"/>
  <c r="D587" i="1"/>
  <c r="H587" i="1" s="1"/>
  <c r="C587" i="1"/>
  <c r="D586" i="1"/>
  <c r="C586" i="1"/>
  <c r="D585" i="1"/>
  <c r="C585" i="1"/>
  <c r="H584" i="1"/>
  <c r="D584" i="1"/>
  <c r="C584" i="1"/>
  <c r="G584" i="1" s="1"/>
  <c r="D583" i="1"/>
  <c r="D582" i="1"/>
  <c r="C582" i="1"/>
  <c r="D581" i="1"/>
  <c r="C581" i="1"/>
  <c r="H580" i="1"/>
  <c r="D580" i="1"/>
  <c r="C580" i="1"/>
  <c r="G580" i="1" s="1"/>
  <c r="H579" i="1"/>
  <c r="D579" i="1"/>
  <c r="C579" i="1"/>
  <c r="D577" i="1"/>
  <c r="G577" i="1" s="1"/>
  <c r="C577" i="1"/>
  <c r="D576" i="1"/>
  <c r="C576" i="1"/>
  <c r="C575" i="1"/>
  <c r="G574" i="1"/>
  <c r="D574" i="1"/>
  <c r="C574" i="1"/>
  <c r="H574" i="1" s="1"/>
  <c r="G573" i="1"/>
  <c r="D573" i="1"/>
  <c r="C573" i="1"/>
  <c r="D572" i="1"/>
  <c r="C572" i="1"/>
  <c r="D571" i="1"/>
  <c r="C571" i="1"/>
  <c r="G570" i="1"/>
  <c r="D570" i="1"/>
  <c r="C570" i="1"/>
  <c r="H570" i="1" s="1"/>
  <c r="D569" i="1"/>
  <c r="G569" i="1" s="1"/>
  <c r="C569" i="1"/>
  <c r="D568" i="1"/>
  <c r="C568" i="1"/>
  <c r="D567" i="1"/>
  <c r="C567" i="1"/>
  <c r="G566" i="1"/>
  <c r="D566" i="1"/>
  <c r="C566" i="1"/>
  <c r="H566" i="1" s="1"/>
  <c r="G564" i="1"/>
  <c r="D564" i="1"/>
  <c r="C564" i="1"/>
  <c r="D563" i="1"/>
  <c r="C563" i="1"/>
  <c r="D562" i="1"/>
  <c r="C562" i="1"/>
  <c r="G561" i="1"/>
  <c r="D561" i="1"/>
  <c r="C561" i="1"/>
  <c r="H561" i="1" s="1"/>
  <c r="D560" i="1"/>
  <c r="G560" i="1" s="1"/>
  <c r="C560" i="1"/>
  <c r="D559" i="1"/>
  <c r="C559" i="1"/>
  <c r="D558" i="1"/>
  <c r="C558" i="1"/>
  <c r="G557" i="1"/>
  <c r="D557" i="1"/>
  <c r="C557" i="1"/>
  <c r="H557" i="1" s="1"/>
  <c r="G556" i="1"/>
  <c r="D556" i="1"/>
  <c r="C556" i="1"/>
  <c r="D555" i="1"/>
  <c r="C555" i="1"/>
  <c r="D554" i="1"/>
  <c r="C554" i="1"/>
  <c r="G553" i="1"/>
  <c r="D553" i="1"/>
  <c r="C553" i="1"/>
  <c r="H553" i="1" s="1"/>
  <c r="D552" i="1"/>
  <c r="G552" i="1" s="1"/>
  <c r="C552" i="1"/>
  <c r="D551" i="1"/>
  <c r="C551" i="1"/>
  <c r="D550" i="1"/>
  <c r="C550" i="1"/>
  <c r="G549" i="1"/>
  <c r="D549" i="1"/>
  <c r="C549" i="1"/>
  <c r="H549" i="1" s="1"/>
  <c r="G548" i="1"/>
  <c r="D548" i="1"/>
  <c r="C548" i="1"/>
  <c r="D547" i="1"/>
  <c r="C547" i="1"/>
  <c r="D546" i="1"/>
  <c r="C546" i="1"/>
  <c r="G545" i="1"/>
  <c r="D545" i="1"/>
  <c r="C545" i="1"/>
  <c r="H545" i="1" s="1"/>
  <c r="D544" i="1"/>
  <c r="D543" i="1"/>
  <c r="C543" i="1"/>
  <c r="D542" i="1"/>
  <c r="C542" i="1"/>
  <c r="G541" i="1"/>
  <c r="D541" i="1"/>
  <c r="C541" i="1"/>
  <c r="H541" i="1" s="1"/>
  <c r="D540" i="1"/>
  <c r="G540" i="1" s="1"/>
  <c r="C540" i="1"/>
  <c r="D539" i="1"/>
  <c r="C539" i="1"/>
  <c r="D538" i="1"/>
  <c r="C538" i="1"/>
  <c r="G537" i="1"/>
  <c r="D537" i="1"/>
  <c r="C537" i="1"/>
  <c r="H537" i="1" s="1"/>
  <c r="D536" i="1"/>
  <c r="G536" i="1" s="1"/>
  <c r="C536" i="1"/>
  <c r="D535" i="1"/>
  <c r="C535" i="1"/>
  <c r="D534" i="1"/>
  <c r="C534" i="1"/>
  <c r="G533" i="1"/>
  <c r="D533" i="1"/>
  <c r="C533" i="1"/>
  <c r="H533" i="1" s="1"/>
  <c r="D532" i="1"/>
  <c r="G532" i="1" s="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G509" i="1"/>
  <c r="D509" i="1"/>
  <c r="H509" i="1" s="1"/>
  <c r="C509" i="1"/>
  <c r="D508" i="1"/>
  <c r="C508" i="1"/>
  <c r="D507" i="1"/>
  <c r="H507" i="1" s="1"/>
  <c r="C507" i="1"/>
  <c r="D506" i="1"/>
  <c r="H506" i="1" s="1"/>
  <c r="C506" i="1"/>
  <c r="G505" i="1"/>
  <c r="D505" i="1"/>
  <c r="H505" i="1" s="1"/>
  <c r="C505" i="1"/>
  <c r="D504" i="1"/>
  <c r="C504" i="1"/>
  <c r="D503" i="1"/>
  <c r="H503" i="1" s="1"/>
  <c r="C503" i="1"/>
  <c r="D502" i="1"/>
  <c r="H502" i="1" s="1"/>
  <c r="C502" i="1"/>
  <c r="G501" i="1"/>
  <c r="D501" i="1"/>
  <c r="H501" i="1" s="1"/>
  <c r="C501" i="1"/>
  <c r="D500" i="1"/>
  <c r="C500" i="1"/>
  <c r="D499" i="1"/>
  <c r="H499" i="1" s="1"/>
  <c r="C499" i="1"/>
  <c r="D498" i="1"/>
  <c r="H498" i="1" s="1"/>
  <c r="C498" i="1"/>
  <c r="G497" i="1"/>
  <c r="D497" i="1"/>
  <c r="H497" i="1" s="1"/>
  <c r="C497" i="1"/>
  <c r="D496" i="1"/>
  <c r="C496" i="1"/>
  <c r="D495" i="1"/>
  <c r="H495" i="1" s="1"/>
  <c r="C495" i="1"/>
  <c r="D494" i="1"/>
  <c r="H494" i="1" s="1"/>
  <c r="C494" i="1"/>
  <c r="G493" i="1"/>
  <c r="D493" i="1"/>
  <c r="H493" i="1" s="1"/>
  <c r="C493" i="1"/>
  <c r="D492" i="1"/>
  <c r="C492" i="1"/>
  <c r="D491" i="1"/>
  <c r="H491" i="1" s="1"/>
  <c r="C491" i="1"/>
  <c r="D490" i="1"/>
  <c r="H490" i="1" s="1"/>
  <c r="C490" i="1"/>
  <c r="G489" i="1"/>
  <c r="D489" i="1"/>
  <c r="H489" i="1" s="1"/>
  <c r="C489" i="1"/>
  <c r="D488" i="1"/>
  <c r="C488" i="1"/>
  <c r="D487" i="1"/>
  <c r="H487" i="1" s="1"/>
  <c r="C487" i="1"/>
  <c r="D486" i="1"/>
  <c r="H486" i="1" s="1"/>
  <c r="C486" i="1"/>
  <c r="D484" i="1"/>
  <c r="H484" i="1" s="1"/>
  <c r="C484" i="1"/>
  <c r="D483" i="1"/>
  <c r="H483" i="1" s="1"/>
  <c r="C483" i="1"/>
  <c r="G482" i="1"/>
  <c r="D482" i="1"/>
  <c r="H482" i="1" s="1"/>
  <c r="C482" i="1"/>
  <c r="D481" i="1"/>
  <c r="C481" i="1"/>
  <c r="D480" i="1"/>
  <c r="H480" i="1" s="1"/>
  <c r="C480" i="1"/>
  <c r="D479" i="1"/>
  <c r="H479" i="1" s="1"/>
  <c r="C479" i="1"/>
  <c r="G478" i="1"/>
  <c r="D478" i="1"/>
  <c r="H478" i="1" s="1"/>
  <c r="C478" i="1"/>
  <c r="D477" i="1"/>
  <c r="C477" i="1"/>
  <c r="D476" i="1"/>
  <c r="H476" i="1" s="1"/>
  <c r="C476" i="1"/>
  <c r="D475" i="1"/>
  <c r="H475" i="1" s="1"/>
  <c r="C475" i="1"/>
  <c r="G474" i="1"/>
  <c r="D474" i="1"/>
  <c r="H474" i="1" s="1"/>
  <c r="C474" i="1"/>
  <c r="C473" i="1"/>
  <c r="D472" i="1"/>
  <c r="H472" i="1" s="1"/>
  <c r="C472" i="1"/>
  <c r="D471" i="1"/>
  <c r="H471" i="1" s="1"/>
  <c r="C471" i="1"/>
  <c r="G470" i="1"/>
  <c r="D470" i="1"/>
  <c r="H470" i="1" s="1"/>
  <c r="C470" i="1"/>
  <c r="D469" i="1"/>
  <c r="C469" i="1"/>
  <c r="D468" i="1"/>
  <c r="H468" i="1" s="1"/>
  <c r="C468" i="1"/>
  <c r="D467" i="1"/>
  <c r="D466" i="1"/>
  <c r="C466" i="1"/>
  <c r="D465" i="1"/>
  <c r="H465" i="1" s="1"/>
  <c r="C465" i="1"/>
  <c r="D464" i="1"/>
  <c r="D463" i="1"/>
  <c r="C463" i="1"/>
  <c r="D462" i="1"/>
  <c r="H462" i="1" s="1"/>
  <c r="C462" i="1"/>
  <c r="D461" i="1"/>
  <c r="D459" i="1"/>
  <c r="H459" i="1" s="1"/>
  <c r="C459" i="1"/>
  <c r="G458" i="1"/>
  <c r="D458" i="1"/>
  <c r="H458" i="1" s="1"/>
  <c r="C458" i="1"/>
  <c r="D457" i="1"/>
  <c r="C457" i="1"/>
  <c r="D456" i="1"/>
  <c r="H456" i="1" s="1"/>
  <c r="C456" i="1"/>
  <c r="D455" i="1"/>
  <c r="H455" i="1" s="1"/>
  <c r="C455" i="1"/>
  <c r="G454" i="1"/>
  <c r="D454" i="1"/>
  <c r="H454" i="1" s="1"/>
  <c r="C454" i="1"/>
  <c r="D453" i="1"/>
  <c r="C453" i="1"/>
  <c r="D452" i="1"/>
  <c r="H452" i="1" s="1"/>
  <c r="C452" i="1"/>
  <c r="D451" i="1"/>
  <c r="H451" i="1" s="1"/>
  <c r="C451" i="1"/>
  <c r="G450" i="1"/>
  <c r="D450" i="1"/>
  <c r="H450" i="1" s="1"/>
  <c r="C450" i="1"/>
  <c r="D449" i="1"/>
  <c r="C449" i="1"/>
  <c r="D448" i="1"/>
  <c r="H448" i="1" s="1"/>
  <c r="C448" i="1"/>
  <c r="D447" i="1"/>
  <c r="H447" i="1" s="1"/>
  <c r="C447" i="1"/>
  <c r="D446" i="1"/>
  <c r="D445" i="1"/>
  <c r="H445" i="1" s="1"/>
  <c r="C445" i="1"/>
  <c r="D444" i="1"/>
  <c r="H444" i="1" s="1"/>
  <c r="C444" i="1"/>
  <c r="G443" i="1"/>
  <c r="D443" i="1"/>
  <c r="H443" i="1" s="1"/>
  <c r="C443" i="1"/>
  <c r="D442" i="1"/>
  <c r="C442" i="1"/>
  <c r="D441" i="1"/>
  <c r="H441" i="1" s="1"/>
  <c r="C441" i="1"/>
  <c r="D440" i="1"/>
  <c r="H440" i="1" s="1"/>
  <c r="C440" i="1"/>
  <c r="D439" i="1"/>
  <c r="D438" i="1"/>
  <c r="H438" i="1" s="1"/>
  <c r="C438" i="1"/>
  <c r="D437" i="1"/>
  <c r="H437" i="1" s="1"/>
  <c r="C437" i="1"/>
  <c r="G436" i="1"/>
  <c r="D436" i="1"/>
  <c r="H436" i="1" s="1"/>
  <c r="C436" i="1"/>
  <c r="D435" i="1"/>
  <c r="C435" i="1"/>
  <c r="D434" i="1"/>
  <c r="H434" i="1" s="1"/>
  <c r="C434" i="1"/>
  <c r="D433" i="1"/>
  <c r="H433" i="1" s="1"/>
  <c r="C433" i="1"/>
  <c r="G432" i="1"/>
  <c r="D432" i="1"/>
  <c r="H432" i="1" s="1"/>
  <c r="C432" i="1"/>
  <c r="D431" i="1"/>
  <c r="C431" i="1"/>
  <c r="D430" i="1"/>
  <c r="H430" i="1" s="1"/>
  <c r="C430" i="1"/>
  <c r="D429" i="1"/>
  <c r="H429" i="1" s="1"/>
  <c r="C429" i="1"/>
  <c r="G428" i="1"/>
  <c r="D428" i="1"/>
  <c r="H428" i="1" s="1"/>
  <c r="C428" i="1"/>
  <c r="D427" i="1"/>
  <c r="C427" i="1"/>
  <c r="D426" i="1"/>
  <c r="H426" i="1" s="1"/>
  <c r="C426" i="1"/>
  <c r="D423" i="1"/>
  <c r="C423" i="1"/>
  <c r="D422" i="1"/>
  <c r="H422" i="1" s="1"/>
  <c r="C422" i="1"/>
  <c r="D421" i="1"/>
  <c r="H421" i="1" s="1"/>
  <c r="C421" i="1"/>
  <c r="G416" i="1"/>
  <c r="D416" i="1"/>
  <c r="H416" i="1" s="1"/>
  <c r="C416" i="1"/>
  <c r="H415" i="1"/>
  <c r="G415" i="1"/>
  <c r="D415" i="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D395" i="1"/>
  <c r="C395" i="1"/>
  <c r="D394" i="1"/>
  <c r="C394" i="1"/>
  <c r="C393" i="1"/>
  <c r="H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5" i="1"/>
  <c r="H315" i="1" s="1"/>
  <c r="C315" i="1"/>
  <c r="D314" i="1"/>
  <c r="C314" i="1"/>
  <c r="D313" i="1"/>
  <c r="C313" i="1"/>
  <c r="G313" i="1" s="1"/>
  <c r="H312" i="1"/>
  <c r="D312" i="1"/>
  <c r="C312" i="1"/>
  <c r="G312" i="1" s="1"/>
  <c r="D311" i="1"/>
  <c r="H311" i="1" s="1"/>
  <c r="C311" i="1"/>
  <c r="D310" i="1"/>
  <c r="C310" i="1"/>
  <c r="D309" i="1"/>
  <c r="C309" i="1"/>
  <c r="G309" i="1" s="1"/>
  <c r="H308" i="1"/>
  <c r="D308" i="1"/>
  <c r="C308" i="1"/>
  <c r="G308" i="1" s="1"/>
  <c r="D307" i="1"/>
  <c r="H307" i="1" s="1"/>
  <c r="C307" i="1"/>
  <c r="D306" i="1"/>
  <c r="C306" i="1"/>
  <c r="D305" i="1"/>
  <c r="C305" i="1"/>
  <c r="G305" i="1" s="1"/>
  <c r="D304"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H257" i="1" s="1"/>
  <c r="C257" i="1"/>
  <c r="D256" i="1"/>
  <c r="C256" i="1"/>
  <c r="D255" i="1"/>
  <c r="C255" i="1"/>
  <c r="G255" i="1" s="1"/>
  <c r="H254" i="1"/>
  <c r="D254" i="1"/>
  <c r="C254" i="1"/>
  <c r="G254" i="1" s="1"/>
  <c r="D253" i="1"/>
  <c r="H253" i="1" s="1"/>
  <c r="C253" i="1"/>
  <c r="D252" i="1"/>
  <c r="C252" i="1"/>
  <c r="D251" i="1"/>
  <c r="C251" i="1"/>
  <c r="G251" i="1" s="1"/>
  <c r="H250" i="1"/>
  <c r="D250" i="1"/>
  <c r="C250" i="1"/>
  <c r="G250" i="1" s="1"/>
  <c r="D249" i="1"/>
  <c r="H249" i="1" s="1"/>
  <c r="C249" i="1"/>
  <c r="D248" i="1"/>
  <c r="C248" i="1"/>
  <c r="D247" i="1"/>
  <c r="C247" i="1"/>
  <c r="G247" i="1" s="1"/>
  <c r="H246" i="1"/>
  <c r="D246" i="1"/>
  <c r="C246" i="1"/>
  <c r="G246" i="1" s="1"/>
  <c r="D245" i="1"/>
  <c r="H245" i="1" s="1"/>
  <c r="C245" i="1"/>
  <c r="D244" i="1"/>
  <c r="C244" i="1"/>
  <c r="D243" i="1"/>
  <c r="C243" i="1"/>
  <c r="G243" i="1" s="1"/>
  <c r="H242" i="1"/>
  <c r="D242" i="1"/>
  <c r="C242" i="1"/>
  <c r="G242" i="1" s="1"/>
  <c r="D241" i="1"/>
  <c r="H241" i="1" s="1"/>
  <c r="C241" i="1"/>
  <c r="D240" i="1"/>
  <c r="C240" i="1"/>
  <c r="D239" i="1"/>
  <c r="C239" i="1"/>
  <c r="G239" i="1" s="1"/>
  <c r="H238" i="1"/>
  <c r="D238" i="1"/>
  <c r="C238" i="1"/>
  <c r="G238" i="1" s="1"/>
  <c r="D237" i="1"/>
  <c r="H237" i="1" s="1"/>
  <c r="C237" i="1"/>
  <c r="D236" i="1"/>
  <c r="C236" i="1"/>
  <c r="D235" i="1"/>
  <c r="C235" i="1"/>
  <c r="G235" i="1" s="1"/>
  <c r="H234" i="1"/>
  <c r="D234" i="1"/>
  <c r="C234" i="1"/>
  <c r="G234" i="1" s="1"/>
  <c r="D233" i="1"/>
  <c r="H233" i="1" s="1"/>
  <c r="C233" i="1"/>
  <c r="D232" i="1"/>
  <c r="C232" i="1"/>
  <c r="D231" i="1"/>
  <c r="C231" i="1"/>
  <c r="G231" i="1" s="1"/>
  <c r="H230" i="1"/>
  <c r="D230" i="1"/>
  <c r="C230" i="1"/>
  <c r="G230" i="1" s="1"/>
  <c r="D229" i="1"/>
  <c r="H229" i="1" s="1"/>
  <c r="C229" i="1"/>
  <c r="D228" i="1"/>
  <c r="C228" i="1"/>
  <c r="D227" i="1"/>
  <c r="C227" i="1"/>
  <c r="G227" i="1" s="1"/>
  <c r="D225" i="1"/>
  <c r="C225" i="1"/>
  <c r="H225" i="1" s="1"/>
  <c r="G224" i="1"/>
  <c r="D224" i="1"/>
  <c r="C224" i="1"/>
  <c r="H224" i="1" s="1"/>
  <c r="D223" i="1"/>
  <c r="G223" i="1" s="1"/>
  <c r="C223" i="1"/>
  <c r="D222" i="1"/>
  <c r="C222" i="1"/>
  <c r="D221" i="1"/>
  <c r="C221" i="1"/>
  <c r="H221" i="1" s="1"/>
  <c r="G220" i="1"/>
  <c r="D220" i="1"/>
  <c r="C220" i="1"/>
  <c r="H220" i="1" s="1"/>
  <c r="D219" i="1"/>
  <c r="G219" i="1" s="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D159" i="1"/>
  <c r="C159" i="1"/>
  <c r="G159" i="1" s="1"/>
  <c r="D158" i="1"/>
  <c r="H158" i="1" s="1"/>
  <c r="C158" i="1"/>
  <c r="D157" i="1"/>
  <c r="C157" i="1"/>
  <c r="D156" i="1"/>
  <c r="C156" i="1"/>
  <c r="G156" i="1" s="1"/>
  <c r="H155" i="1"/>
  <c r="D155" i="1"/>
  <c r="C155" i="1"/>
  <c r="G155" i="1" s="1"/>
  <c r="D154" i="1"/>
  <c r="H154" i="1" s="1"/>
  <c r="C154" i="1"/>
  <c r="D153" i="1"/>
  <c r="C153" i="1"/>
  <c r="D152" i="1"/>
  <c r="C152" i="1"/>
  <c r="G152" i="1" s="1"/>
  <c r="H151" i="1"/>
  <c r="D151" i="1"/>
  <c r="C151" i="1"/>
  <c r="G151" i="1" s="1"/>
  <c r="D150" i="1"/>
  <c r="H150" i="1" s="1"/>
  <c r="C150" i="1"/>
  <c r="D149" i="1"/>
  <c r="D147" i="1"/>
  <c r="G147" i="1" s="1"/>
  <c r="C147" i="1"/>
  <c r="D146" i="1"/>
  <c r="C146" i="1"/>
  <c r="D145" i="1"/>
  <c r="C145" i="1"/>
  <c r="H145" i="1" s="1"/>
  <c r="G144" i="1"/>
  <c r="D144" i="1"/>
  <c r="C144" i="1"/>
  <c r="H144" i="1" s="1"/>
  <c r="D143" i="1"/>
  <c r="G143" i="1" s="1"/>
  <c r="C143" i="1"/>
  <c r="D142" i="1"/>
  <c r="C142" i="1"/>
  <c r="D141" i="1"/>
  <c r="C141" i="1"/>
  <c r="H141" i="1" s="1"/>
  <c r="G140" i="1"/>
  <c r="D140" i="1"/>
  <c r="C140" i="1"/>
  <c r="H140" i="1" s="1"/>
  <c r="D139" i="1"/>
  <c r="G139" i="1" s="1"/>
  <c r="C139" i="1"/>
  <c r="D138" i="1"/>
  <c r="C138" i="1"/>
  <c r="D137" i="1"/>
  <c r="C137" i="1"/>
  <c r="G136" i="1"/>
  <c r="D136" i="1"/>
  <c r="C136" i="1"/>
  <c r="H136" i="1" s="1"/>
  <c r="D135" i="1"/>
  <c r="G135" i="1" s="1"/>
  <c r="C135" i="1"/>
  <c r="D134" i="1"/>
  <c r="C134" i="1"/>
  <c r="D133" i="1"/>
  <c r="C133" i="1"/>
  <c r="G132" i="1"/>
  <c r="D132" i="1"/>
  <c r="C132" i="1"/>
  <c r="H132" i="1" s="1"/>
  <c r="G131" i="1"/>
  <c r="D131" i="1"/>
  <c r="C131" i="1"/>
  <c r="D130" i="1"/>
  <c r="C130" i="1"/>
  <c r="D129" i="1"/>
  <c r="C129" i="1"/>
  <c r="G128" i="1"/>
  <c r="D128" i="1"/>
  <c r="C128" i="1"/>
  <c r="H128" i="1" s="1"/>
  <c r="D127" i="1"/>
  <c r="G127" i="1" s="1"/>
  <c r="C127" i="1"/>
  <c r="D126" i="1"/>
  <c r="C126" i="1"/>
  <c r="D125" i="1"/>
  <c r="C125" i="1"/>
  <c r="G124" i="1"/>
  <c r="D124" i="1"/>
  <c r="C124" i="1"/>
  <c r="H124" i="1" s="1"/>
  <c r="G123" i="1"/>
  <c r="D123" i="1"/>
  <c r="C123" i="1"/>
  <c r="D122" i="1"/>
  <c r="C122" i="1"/>
  <c r="D121" i="1"/>
  <c r="D120" i="1"/>
  <c r="H120" i="1" s="1"/>
  <c r="C120" i="1"/>
  <c r="G119" i="1"/>
  <c r="D119" i="1"/>
  <c r="H119" i="1" s="1"/>
  <c r="C119" i="1"/>
  <c r="G118" i="1"/>
  <c r="D118" i="1"/>
  <c r="H118" i="1" s="1"/>
  <c r="C118" i="1"/>
  <c r="D117" i="1"/>
  <c r="H117" i="1" s="1"/>
  <c r="C117" i="1"/>
  <c r="D116" i="1"/>
  <c r="H116" i="1" s="1"/>
  <c r="C116" i="1"/>
  <c r="G115" i="1"/>
  <c r="D115" i="1"/>
  <c r="H115" i="1" s="1"/>
  <c r="C115" i="1"/>
  <c r="G114" i="1"/>
  <c r="D114" i="1"/>
  <c r="H114" i="1" s="1"/>
  <c r="C114" i="1"/>
  <c r="D113" i="1"/>
  <c r="H113" i="1" s="1"/>
  <c r="C113" i="1"/>
  <c r="D112" i="1"/>
  <c r="H112" i="1" s="1"/>
  <c r="C112" i="1"/>
  <c r="G111" i="1"/>
  <c r="D111" i="1"/>
  <c r="H111" i="1" s="1"/>
  <c r="C111" i="1"/>
  <c r="G110" i="1"/>
  <c r="D110" i="1"/>
  <c r="H110" i="1" s="1"/>
  <c r="C110" i="1"/>
  <c r="D109" i="1"/>
  <c r="H109" i="1" s="1"/>
  <c r="C109" i="1"/>
  <c r="D108" i="1"/>
  <c r="H108" i="1" s="1"/>
  <c r="C108" i="1"/>
  <c r="G107" i="1"/>
  <c r="D107" i="1"/>
  <c r="H107" i="1" s="1"/>
  <c r="C107" i="1"/>
  <c r="G106" i="1"/>
  <c r="D106" i="1"/>
  <c r="H106" i="1" s="1"/>
  <c r="C106" i="1"/>
  <c r="D105" i="1"/>
  <c r="H105" i="1" s="1"/>
  <c r="C105" i="1"/>
  <c r="D104" i="1"/>
  <c r="H104" i="1" s="1"/>
  <c r="C104" i="1"/>
  <c r="G103" i="1"/>
  <c r="D103" i="1"/>
  <c r="H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C79" i="1"/>
  <c r="H77" i="1"/>
  <c r="D77" i="1"/>
  <c r="C77" i="1"/>
  <c r="D76" i="1"/>
  <c r="C76" i="1"/>
  <c r="D75" i="1"/>
  <c r="C75" i="1"/>
  <c r="H74" i="1"/>
  <c r="D74" i="1"/>
  <c r="C74" i="1"/>
  <c r="G74" i="1" s="1"/>
  <c r="D73" i="1"/>
  <c r="H73" i="1" s="1"/>
  <c r="C73" i="1"/>
  <c r="D72" i="1"/>
  <c r="C72" i="1"/>
  <c r="D71" i="1"/>
  <c r="C71" i="1"/>
  <c r="H70" i="1"/>
  <c r="D70" i="1"/>
  <c r="C70" i="1"/>
  <c r="G70" i="1" s="1"/>
  <c r="H69" i="1"/>
  <c r="D69" i="1"/>
  <c r="C69" i="1"/>
  <c r="D68" i="1"/>
  <c r="C68" i="1"/>
  <c r="D67" i="1"/>
  <c r="C67" i="1"/>
  <c r="H66" i="1"/>
  <c r="D66" i="1"/>
  <c r="C66" i="1"/>
  <c r="G66" i="1" s="1"/>
  <c r="D65" i="1"/>
  <c r="H65" i="1" s="1"/>
  <c r="C65" i="1"/>
  <c r="D64" i="1"/>
  <c r="C64" i="1"/>
  <c r="D63" i="1"/>
  <c r="C63" i="1"/>
  <c r="H62" i="1"/>
  <c r="D62" i="1"/>
  <c r="C62" i="1"/>
  <c r="G62" i="1" s="1"/>
  <c r="H61" i="1"/>
  <c r="D61" i="1"/>
  <c r="C61" i="1"/>
  <c r="D60" i="1"/>
  <c r="C60" i="1"/>
  <c r="D59" i="1"/>
  <c r="C59" i="1"/>
  <c r="H58" i="1"/>
  <c r="D58" i="1"/>
  <c r="C58" i="1"/>
  <c r="G58" i="1" s="1"/>
  <c r="D57" i="1"/>
  <c r="H57" i="1" s="1"/>
  <c r="C57" i="1"/>
  <c r="D56" i="1"/>
  <c r="C56" i="1"/>
  <c r="D55" i="1"/>
  <c r="C55" i="1"/>
  <c r="H54" i="1"/>
  <c r="D54" i="1"/>
  <c r="C54" i="1"/>
  <c r="G54" i="1" s="1"/>
  <c r="H53" i="1"/>
  <c r="D53" i="1"/>
  <c r="C53" i="1"/>
  <c r="D52" i="1"/>
  <c r="C52" i="1"/>
  <c r="D51" i="1"/>
  <c r="C51" i="1"/>
  <c r="H50" i="1"/>
  <c r="D50" i="1"/>
  <c r="C50" i="1"/>
  <c r="G50" i="1" s="1"/>
  <c r="D49" i="1"/>
  <c r="H49" i="1" s="1"/>
  <c r="C49" i="1"/>
  <c r="D48" i="1"/>
  <c r="C48" i="1"/>
  <c r="D47" i="1"/>
  <c r="C47" i="1"/>
  <c r="H46" i="1"/>
  <c r="D46" i="1"/>
  <c r="C46" i="1"/>
  <c r="G46" i="1" s="1"/>
  <c r="H44" i="1"/>
  <c r="D44" i="1"/>
  <c r="C44" i="1"/>
  <c r="D43" i="1"/>
  <c r="C43" i="1"/>
  <c r="D42" i="1"/>
  <c r="C42" i="1"/>
  <c r="H41" i="1"/>
  <c r="D41" i="1"/>
  <c r="C41" i="1"/>
  <c r="G41" i="1" s="1"/>
  <c r="D40" i="1"/>
  <c r="H40" i="1" s="1"/>
  <c r="C40" i="1"/>
  <c r="D39" i="1"/>
  <c r="D38" i="1"/>
  <c r="C38" i="1"/>
  <c r="H37" i="1"/>
  <c r="D37" i="1"/>
  <c r="C37" i="1"/>
  <c r="G37" i="1" s="1"/>
  <c r="H36" i="1"/>
  <c r="D36" i="1"/>
  <c r="C36" i="1"/>
  <c r="D35" i="1"/>
  <c r="C35" i="1"/>
  <c r="D34" i="1"/>
  <c r="C34" i="1"/>
  <c r="H33" i="1"/>
  <c r="D33" i="1"/>
  <c r="C33" i="1"/>
  <c r="G33" i="1" s="1"/>
  <c r="D32" i="1"/>
  <c r="H32" i="1" s="1"/>
  <c r="C32" i="1"/>
  <c r="D31" i="1"/>
  <c r="C31" i="1"/>
  <c r="D30" i="1"/>
  <c r="C30" i="1"/>
  <c r="H29" i="1"/>
  <c r="D29" i="1"/>
  <c r="C29" i="1"/>
  <c r="G29" i="1" s="1"/>
  <c r="H28" i="1"/>
  <c r="D28" i="1"/>
  <c r="C28" i="1"/>
  <c r="D27" i="1"/>
  <c r="C27" i="1"/>
  <c r="D26" i="1"/>
  <c r="C26" i="1"/>
  <c r="H25" i="1"/>
  <c r="D25" i="1"/>
  <c r="C25" i="1"/>
  <c r="G25" i="1" s="1"/>
  <c r="D24" i="1"/>
  <c r="H24" i="1" s="1"/>
  <c r="C24" i="1"/>
  <c r="D23" i="1"/>
  <c r="C23" i="1"/>
  <c r="D22" i="1"/>
  <c r="C22" i="1"/>
  <c r="H21" i="1"/>
  <c r="D21" i="1"/>
  <c r="C21" i="1"/>
  <c r="G21" i="1" s="1"/>
  <c r="H20" i="1"/>
  <c r="D20" i="1"/>
  <c r="C20" i="1"/>
  <c r="D19" i="1"/>
  <c r="C19" i="1"/>
  <c r="D18" i="1"/>
  <c r="C18" i="1"/>
  <c r="H17" i="1"/>
  <c r="D17" i="1"/>
  <c r="C17" i="1"/>
  <c r="G17" i="1" s="1"/>
  <c r="D16" i="1"/>
  <c r="H16" i="1" s="1"/>
  <c r="C16" i="1"/>
  <c r="D15" i="1"/>
  <c r="C15" i="1"/>
  <c r="D14" i="1"/>
  <c r="C14" i="1"/>
  <c r="H13" i="1"/>
  <c r="D13" i="1"/>
  <c r="C13" i="1"/>
  <c r="G13" i="1" s="1"/>
  <c r="H12" i="1"/>
  <c r="D12" i="1"/>
  <c r="C12" i="1"/>
  <c r="D11" i="1"/>
  <c r="C11" i="1"/>
  <c r="D10" i="1"/>
  <c r="C10" i="1"/>
  <c r="H9" i="1"/>
  <c r="D9" i="1"/>
  <c r="C9" i="1"/>
  <c r="G9" i="1" s="1"/>
  <c r="D8" i="1"/>
  <c r="H8" i="1" s="1"/>
  <c r="C8" i="1"/>
  <c r="D7" i="1"/>
  <c r="C7" i="1"/>
  <c r="D6" i="1"/>
  <c r="C6" i="1"/>
  <c r="H5" i="1"/>
  <c r="D5" i="1"/>
  <c r="C5" i="1"/>
  <c r="G5" i="1" s="1"/>
  <c r="H4" i="1"/>
  <c r="D4" i="1"/>
  <c r="C4" i="1"/>
  <c r="G1683" i="1" l="1"/>
  <c r="G1541" i="1"/>
  <c r="J1541" i="1"/>
  <c r="H1307" i="1"/>
  <c r="G19" i="1"/>
  <c r="H19" i="1"/>
  <c r="G43" i="1"/>
  <c r="H43" i="1"/>
  <c r="G47" i="1"/>
  <c r="H47" i="1"/>
  <c r="H122" i="1"/>
  <c r="G122" i="1"/>
  <c r="H125" i="1"/>
  <c r="G125" i="1"/>
  <c r="H130" i="1"/>
  <c r="G130" i="1"/>
  <c r="H201" i="1"/>
  <c r="G201" i="1"/>
  <c r="H205" i="1"/>
  <c r="G205" i="1"/>
  <c r="H209" i="1"/>
  <c r="G209" i="1"/>
  <c r="H213" i="1"/>
  <c r="G213" i="1"/>
  <c r="H218" i="1"/>
  <c r="G218" i="1"/>
  <c r="G240" i="1"/>
  <c r="H240" i="1"/>
  <c r="G256" i="1"/>
  <c r="H256" i="1"/>
  <c r="G310" i="1"/>
  <c r="H310" i="1"/>
  <c r="H427" i="1"/>
  <c r="G427" i="1"/>
  <c r="H449" i="1"/>
  <c r="G449" i="1"/>
  <c r="H504" i="1"/>
  <c r="G504" i="1"/>
  <c r="H518" i="1"/>
  <c r="G518" i="1"/>
  <c r="H522" i="1"/>
  <c r="G522" i="1"/>
  <c r="H547" i="1"/>
  <c r="G547" i="1"/>
  <c r="H550" i="1"/>
  <c r="G550" i="1"/>
  <c r="H1134" i="1"/>
  <c r="G1134" i="1"/>
  <c r="H1141" i="1"/>
  <c r="G1141" i="1"/>
  <c r="G1268" i="1"/>
  <c r="H1268" i="1"/>
  <c r="G105" i="1"/>
  <c r="G113" i="1"/>
  <c r="H142" i="1"/>
  <c r="G142" i="1"/>
  <c r="H222" i="1"/>
  <c r="G222" i="1"/>
  <c r="G228" i="1"/>
  <c r="H228" i="1"/>
  <c r="G244" i="1"/>
  <c r="H244" i="1"/>
  <c r="G314" i="1"/>
  <c r="H314" i="1"/>
  <c r="H431" i="1"/>
  <c r="G431" i="1"/>
  <c r="H442" i="1"/>
  <c r="G442" i="1"/>
  <c r="H453" i="1"/>
  <c r="G453" i="1"/>
  <c r="H463" i="1"/>
  <c r="G463" i="1"/>
  <c r="H477" i="1"/>
  <c r="G477" i="1"/>
  <c r="H492" i="1"/>
  <c r="G492" i="1"/>
  <c r="H508" i="1"/>
  <c r="G508" i="1"/>
  <c r="H572" i="1"/>
  <c r="G572" i="1"/>
  <c r="H575" i="1"/>
  <c r="G575" i="1"/>
  <c r="G1078" i="1"/>
  <c r="H1078" i="1"/>
  <c r="G1081" i="1"/>
  <c r="H1081" i="1"/>
  <c r="G1086" i="1"/>
  <c r="H1086" i="1"/>
  <c r="G1176" i="1"/>
  <c r="H1176" i="1"/>
  <c r="G1179" i="1"/>
  <c r="H1179" i="1"/>
  <c r="G1185" i="1"/>
  <c r="H1185" i="1"/>
  <c r="H1208" i="1"/>
  <c r="G1208" i="1"/>
  <c r="H1210" i="1"/>
  <c r="G1210" i="1"/>
  <c r="H1212" i="1"/>
  <c r="G1212" i="1"/>
  <c r="H1214" i="1"/>
  <c r="G1214" i="1"/>
  <c r="H1216" i="1"/>
  <c r="G1216" i="1"/>
  <c r="H1218" i="1"/>
  <c r="G1218" i="1"/>
  <c r="H1220" i="1"/>
  <c r="G1220" i="1"/>
  <c r="H1222" i="1"/>
  <c r="G1222" i="1"/>
  <c r="G22" i="1"/>
  <c r="H22" i="1"/>
  <c r="G27" i="1"/>
  <c r="H27" i="1"/>
  <c r="G30" i="1"/>
  <c r="H30" i="1"/>
  <c r="G35" i="1"/>
  <c r="H35" i="1"/>
  <c r="G38" i="1"/>
  <c r="H38" i="1"/>
  <c r="G55" i="1"/>
  <c r="H55" i="1"/>
  <c r="G60" i="1"/>
  <c r="H60" i="1"/>
  <c r="G63" i="1"/>
  <c r="H63" i="1"/>
  <c r="G68" i="1"/>
  <c r="H68" i="1"/>
  <c r="G71" i="1"/>
  <c r="H71" i="1"/>
  <c r="G76" i="1"/>
  <c r="H76" i="1"/>
  <c r="H133" i="1"/>
  <c r="G133" i="1"/>
  <c r="H199" i="1"/>
  <c r="G199" i="1"/>
  <c r="H203" i="1"/>
  <c r="G203" i="1"/>
  <c r="H207" i="1"/>
  <c r="G207" i="1"/>
  <c r="H211" i="1"/>
  <c r="G211" i="1"/>
  <c r="H215" i="1"/>
  <c r="G215" i="1"/>
  <c r="H395" i="1"/>
  <c r="G395" i="1"/>
  <c r="H423" i="1"/>
  <c r="G423" i="1"/>
  <c r="H488" i="1"/>
  <c r="G488" i="1"/>
  <c r="H520" i="1"/>
  <c r="G520" i="1"/>
  <c r="H524" i="1"/>
  <c r="G524" i="1"/>
  <c r="H526" i="1"/>
  <c r="G526" i="1"/>
  <c r="H528" i="1"/>
  <c r="G528" i="1"/>
  <c r="G581" i="1"/>
  <c r="H581" i="1"/>
  <c r="G1129" i="1"/>
  <c r="H1129" i="1"/>
  <c r="H1132" i="1"/>
  <c r="G1132" i="1"/>
  <c r="H1136" i="1"/>
  <c r="G1136" i="1"/>
  <c r="H1138" i="1"/>
  <c r="G1138" i="1"/>
  <c r="G109" i="1"/>
  <c r="G117" i="1"/>
  <c r="G7" i="1"/>
  <c r="H7" i="1"/>
  <c r="G10" i="1"/>
  <c r="H10" i="1"/>
  <c r="G15" i="1"/>
  <c r="H15" i="1"/>
  <c r="G18" i="1"/>
  <c r="H18" i="1"/>
  <c r="G23" i="1"/>
  <c r="H23" i="1"/>
  <c r="G26" i="1"/>
  <c r="H26" i="1"/>
  <c r="G31" i="1"/>
  <c r="H31" i="1"/>
  <c r="G34" i="1"/>
  <c r="H34" i="1"/>
  <c r="G42" i="1"/>
  <c r="H42" i="1"/>
  <c r="G48" i="1"/>
  <c r="H48" i="1"/>
  <c r="G51" i="1"/>
  <c r="H51" i="1"/>
  <c r="G56" i="1"/>
  <c r="H56" i="1"/>
  <c r="G59" i="1"/>
  <c r="H59" i="1"/>
  <c r="G64" i="1"/>
  <c r="H64" i="1"/>
  <c r="G67" i="1"/>
  <c r="H67" i="1"/>
  <c r="G72" i="1"/>
  <c r="H72" i="1"/>
  <c r="G75" i="1"/>
  <c r="H75" i="1"/>
  <c r="G104" i="1"/>
  <c r="G108" i="1"/>
  <c r="G112" i="1"/>
  <c r="G116" i="1"/>
  <c r="G120" i="1"/>
  <c r="H126" i="1"/>
  <c r="G126" i="1"/>
  <c r="H129" i="1"/>
  <c r="G129" i="1"/>
  <c r="H134" i="1"/>
  <c r="G134" i="1"/>
  <c r="H137" i="1"/>
  <c r="G137" i="1"/>
  <c r="H146" i="1"/>
  <c r="G146" i="1"/>
  <c r="G153" i="1"/>
  <c r="H153" i="1"/>
  <c r="H200" i="1"/>
  <c r="G200" i="1"/>
  <c r="H202" i="1"/>
  <c r="G202" i="1"/>
  <c r="H204" i="1"/>
  <c r="G204" i="1"/>
  <c r="H206" i="1"/>
  <c r="G206" i="1"/>
  <c r="H208" i="1"/>
  <c r="G208" i="1"/>
  <c r="H210" i="1"/>
  <c r="G210" i="1"/>
  <c r="H212" i="1"/>
  <c r="G212" i="1"/>
  <c r="H214" i="1"/>
  <c r="G214" i="1"/>
  <c r="H216" i="1"/>
  <c r="G216" i="1"/>
  <c r="G232" i="1"/>
  <c r="H232" i="1"/>
  <c r="G248" i="1"/>
  <c r="H248" i="1"/>
  <c r="H394" i="1"/>
  <c r="G394" i="1"/>
  <c r="H396" i="1"/>
  <c r="G396" i="1"/>
  <c r="H435" i="1"/>
  <c r="G435" i="1"/>
  <c r="H457" i="1"/>
  <c r="G457" i="1"/>
  <c r="H466" i="1"/>
  <c r="G466" i="1"/>
  <c r="H481" i="1"/>
  <c r="G481" i="1"/>
  <c r="H496" i="1"/>
  <c r="G496" i="1"/>
  <c r="H563" i="1"/>
  <c r="G563" i="1"/>
  <c r="H567" i="1"/>
  <c r="G567" i="1"/>
  <c r="G6" i="1"/>
  <c r="H6" i="1"/>
  <c r="G11" i="1"/>
  <c r="H11" i="1"/>
  <c r="G14" i="1"/>
  <c r="H14" i="1"/>
  <c r="G52" i="1"/>
  <c r="H52" i="1"/>
  <c r="H138" i="1"/>
  <c r="G138" i="1"/>
  <c r="G157" i="1"/>
  <c r="H157" i="1"/>
  <c r="G236" i="1"/>
  <c r="H236" i="1"/>
  <c r="G252" i="1"/>
  <c r="H252" i="1"/>
  <c r="G306" i="1"/>
  <c r="H306" i="1"/>
  <c r="H414" i="1"/>
  <c r="G414" i="1"/>
  <c r="H469" i="1"/>
  <c r="G469" i="1"/>
  <c r="H500" i="1"/>
  <c r="G500" i="1"/>
  <c r="H555" i="1"/>
  <c r="G555" i="1"/>
  <c r="H558" i="1"/>
  <c r="G558" i="1"/>
  <c r="H646" i="1"/>
  <c r="G646" i="1"/>
  <c r="G1271" i="1"/>
  <c r="H1271" i="1"/>
  <c r="H1481" i="1"/>
  <c r="G1481" i="1"/>
  <c r="F550" i="4"/>
  <c r="C544" i="1"/>
  <c r="H531" i="1"/>
  <c r="G531" i="1"/>
  <c r="H534" i="1"/>
  <c r="G534" i="1"/>
  <c r="H539" i="1"/>
  <c r="G539" i="1"/>
  <c r="H542" i="1"/>
  <c r="G542" i="1"/>
  <c r="H576" i="1"/>
  <c r="G576" i="1"/>
  <c r="G585" i="1"/>
  <c r="H585" i="1"/>
  <c r="G590" i="1"/>
  <c r="H590" i="1"/>
  <c r="H974" i="1"/>
  <c r="G974" i="1"/>
  <c r="H982" i="1"/>
  <c r="G982" i="1"/>
  <c r="H990" i="1"/>
  <c r="G990" i="1"/>
  <c r="H998" i="1"/>
  <c r="G998" i="1"/>
  <c r="H1006" i="1"/>
  <c r="G1006" i="1"/>
  <c r="G1018" i="1"/>
  <c r="H1018" i="1"/>
  <c r="G1021" i="1"/>
  <c r="H1021" i="1"/>
  <c r="G1026" i="1"/>
  <c r="H1026" i="1"/>
  <c r="G1029" i="1"/>
  <c r="H1029" i="1"/>
  <c r="G1034" i="1"/>
  <c r="H1034" i="1"/>
  <c r="G1037" i="1"/>
  <c r="H1037" i="1"/>
  <c r="G1042" i="1"/>
  <c r="H1042" i="1"/>
  <c r="G1045" i="1"/>
  <c r="H1045" i="1"/>
  <c r="G1050" i="1"/>
  <c r="H1050" i="1"/>
  <c r="G1053" i="1"/>
  <c r="H1053" i="1"/>
  <c r="G1058" i="1"/>
  <c r="H1058" i="1"/>
  <c r="G1061" i="1"/>
  <c r="H1061" i="1"/>
  <c r="G1066" i="1"/>
  <c r="H1066" i="1"/>
  <c r="G1069" i="1"/>
  <c r="H1069" i="1"/>
  <c r="G1090" i="1"/>
  <c r="H1090" i="1"/>
  <c r="G1094" i="1"/>
  <c r="H1094" i="1"/>
  <c r="G1099" i="1"/>
  <c r="H1099" i="1"/>
  <c r="G1102" i="1"/>
  <c r="H1102" i="1"/>
  <c r="G1107" i="1"/>
  <c r="H1107" i="1"/>
  <c r="G1110" i="1"/>
  <c r="H1110" i="1"/>
  <c r="G1114" i="1"/>
  <c r="H1114" i="1"/>
  <c r="G1117" i="1"/>
  <c r="H1117" i="1"/>
  <c r="G1122" i="1"/>
  <c r="H1122" i="1"/>
  <c r="H1149" i="1"/>
  <c r="G1149" i="1"/>
  <c r="G1171" i="1"/>
  <c r="H1171" i="1"/>
  <c r="H1191" i="1"/>
  <c r="G1191" i="1"/>
  <c r="H1193" i="1"/>
  <c r="G1193" i="1"/>
  <c r="H1195" i="1"/>
  <c r="G1195" i="1"/>
  <c r="H1197" i="1"/>
  <c r="G1197" i="1"/>
  <c r="H1199" i="1"/>
  <c r="G1199" i="1"/>
  <c r="H1228" i="1"/>
  <c r="G1228" i="1"/>
  <c r="H1236" i="1"/>
  <c r="G1236" i="1"/>
  <c r="H1257" i="1"/>
  <c r="G1257" i="1"/>
  <c r="H1409" i="1"/>
  <c r="G1409" i="1"/>
  <c r="H1413" i="1"/>
  <c r="G1413" i="1"/>
  <c r="F445" i="4"/>
  <c r="D431" i="4"/>
  <c r="C425" i="1" s="1"/>
  <c r="C439" i="1"/>
  <c r="F452" i="4"/>
  <c r="C446" i="1"/>
  <c r="D466" i="4"/>
  <c r="C461" i="1"/>
  <c r="F470" i="4"/>
  <c r="C464" i="1"/>
  <c r="F473" i="4"/>
  <c r="C467" i="1"/>
  <c r="G1264" i="1"/>
  <c r="H1264" i="1"/>
  <c r="G491" i="1"/>
  <c r="G503" i="1"/>
  <c r="G507" i="1"/>
  <c r="H519" i="1"/>
  <c r="G519" i="1"/>
  <c r="H523" i="1"/>
  <c r="G523" i="1"/>
  <c r="H527" i="1"/>
  <c r="G527" i="1"/>
  <c r="H551" i="1"/>
  <c r="G551" i="1"/>
  <c r="H554" i="1"/>
  <c r="G554" i="1"/>
  <c r="H562" i="1"/>
  <c r="G562" i="1"/>
  <c r="H568" i="1"/>
  <c r="G568" i="1"/>
  <c r="H571" i="1"/>
  <c r="G571" i="1"/>
  <c r="G582" i="1"/>
  <c r="H582" i="1"/>
  <c r="G645" i="1"/>
  <c r="G979" i="1"/>
  <c r="G987" i="1"/>
  <c r="G995" i="1"/>
  <c r="G1003" i="1"/>
  <c r="H1014" i="1"/>
  <c r="G1014" i="1"/>
  <c r="H1016" i="1"/>
  <c r="G1016" i="1"/>
  <c r="G1077" i="1"/>
  <c r="H1077" i="1"/>
  <c r="G1082" i="1"/>
  <c r="H1082" i="1"/>
  <c r="G1085" i="1"/>
  <c r="H1085" i="1"/>
  <c r="G1125" i="1"/>
  <c r="H1125" i="1"/>
  <c r="G1128" i="1"/>
  <c r="H1128" i="1"/>
  <c r="G1168" i="1"/>
  <c r="H1168" i="1"/>
  <c r="G1186" i="1"/>
  <c r="H1186" i="1"/>
  <c r="G1189" i="1"/>
  <c r="H1189" i="1"/>
  <c r="G1225" i="1"/>
  <c r="G1233" i="1"/>
  <c r="G1260" i="1"/>
  <c r="H1260" i="1"/>
  <c r="G1263" i="1"/>
  <c r="H1263"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93" i="1"/>
  <c r="G422" i="1"/>
  <c r="G426" i="1"/>
  <c r="G430" i="1"/>
  <c r="G434" i="1"/>
  <c r="G438" i="1"/>
  <c r="G441" i="1"/>
  <c r="G445" i="1"/>
  <c r="G448" i="1"/>
  <c r="G452" i="1"/>
  <c r="G456" i="1"/>
  <c r="G462" i="1"/>
  <c r="G465" i="1"/>
  <c r="G468" i="1"/>
  <c r="G472" i="1"/>
  <c r="G476" i="1"/>
  <c r="G480" i="1"/>
  <c r="G484" i="1"/>
  <c r="G487" i="1"/>
  <c r="G495" i="1"/>
  <c r="G499" i="1"/>
  <c r="H517" i="1"/>
  <c r="G517" i="1"/>
  <c r="H521" i="1"/>
  <c r="G521" i="1"/>
  <c r="H525" i="1"/>
  <c r="G525" i="1"/>
  <c r="H546" i="1"/>
  <c r="G546" i="1"/>
  <c r="H559" i="1"/>
  <c r="G559" i="1"/>
  <c r="G4" i="1"/>
  <c r="G8" i="1"/>
  <c r="G12" i="1"/>
  <c r="G16" i="1"/>
  <c r="G20" i="1"/>
  <c r="G24" i="1"/>
  <c r="G28" i="1"/>
  <c r="G32" i="1"/>
  <c r="G36" i="1"/>
  <c r="G40" i="1"/>
  <c r="G44" i="1"/>
  <c r="G49" i="1"/>
  <c r="G53" i="1"/>
  <c r="G57" i="1"/>
  <c r="G61" i="1"/>
  <c r="G65" i="1"/>
  <c r="G69" i="1"/>
  <c r="G73" i="1"/>
  <c r="G77" i="1"/>
  <c r="H123" i="1"/>
  <c r="H127" i="1"/>
  <c r="H131" i="1"/>
  <c r="H135" i="1"/>
  <c r="H139" i="1"/>
  <c r="G141" i="1"/>
  <c r="H143" i="1"/>
  <c r="G145" i="1"/>
  <c r="H147" i="1"/>
  <c r="G150" i="1"/>
  <c r="H152" i="1"/>
  <c r="G154" i="1"/>
  <c r="H156" i="1"/>
  <c r="G158" i="1"/>
  <c r="H219" i="1"/>
  <c r="G221" i="1"/>
  <c r="H223" i="1"/>
  <c r="G225" i="1"/>
  <c r="H227" i="1"/>
  <c r="G229" i="1"/>
  <c r="H231" i="1"/>
  <c r="G233" i="1"/>
  <c r="H235" i="1"/>
  <c r="G237" i="1"/>
  <c r="H239" i="1"/>
  <c r="G241" i="1"/>
  <c r="H243" i="1"/>
  <c r="G245" i="1"/>
  <c r="H247" i="1"/>
  <c r="G249" i="1"/>
  <c r="H251" i="1"/>
  <c r="G253" i="1"/>
  <c r="H255" i="1"/>
  <c r="G257" i="1"/>
  <c r="H305" i="1"/>
  <c r="G307" i="1"/>
  <c r="H309" i="1"/>
  <c r="G311" i="1"/>
  <c r="H313" i="1"/>
  <c r="G315" i="1"/>
  <c r="G421" i="1"/>
  <c r="G429" i="1"/>
  <c r="G433" i="1"/>
  <c r="G437" i="1"/>
  <c r="G440" i="1"/>
  <c r="G444" i="1"/>
  <c r="G447" i="1"/>
  <c r="G451" i="1"/>
  <c r="G455" i="1"/>
  <c r="G459" i="1"/>
  <c r="G471" i="1"/>
  <c r="G475" i="1"/>
  <c r="G479" i="1"/>
  <c r="G483" i="1"/>
  <c r="G486" i="1"/>
  <c r="G490" i="1"/>
  <c r="G494" i="1"/>
  <c r="G498" i="1"/>
  <c r="G502" i="1"/>
  <c r="G506" i="1"/>
  <c r="H535" i="1"/>
  <c r="G535" i="1"/>
  <c r="H538" i="1"/>
  <c r="G538" i="1"/>
  <c r="H543" i="1"/>
  <c r="G543" i="1"/>
  <c r="G586" i="1"/>
  <c r="H586" i="1"/>
  <c r="G589" i="1"/>
  <c r="H589" i="1"/>
  <c r="G648" i="1"/>
  <c r="H978" i="1"/>
  <c r="G978" i="1"/>
  <c r="H986" i="1"/>
  <c r="G986" i="1"/>
  <c r="H994" i="1"/>
  <c r="G994" i="1"/>
  <c r="H1002" i="1"/>
  <c r="G1002" i="1"/>
  <c r="H1010" i="1"/>
  <c r="G1010" i="1"/>
  <c r="G1022" i="1"/>
  <c r="H1022" i="1"/>
  <c r="G1025" i="1"/>
  <c r="H1025" i="1"/>
  <c r="G1030" i="1"/>
  <c r="H1030" i="1"/>
  <c r="G1033" i="1"/>
  <c r="H1033" i="1"/>
  <c r="G1038" i="1"/>
  <c r="H1038" i="1"/>
  <c r="G1041" i="1"/>
  <c r="H1041" i="1"/>
  <c r="G1046" i="1"/>
  <c r="H1046" i="1"/>
  <c r="G1049" i="1"/>
  <c r="H1049" i="1"/>
  <c r="G1054" i="1"/>
  <c r="H1054" i="1"/>
  <c r="G1057" i="1"/>
  <c r="H1057" i="1"/>
  <c r="G1062" i="1"/>
  <c r="H1062" i="1"/>
  <c r="G1065" i="1"/>
  <c r="H1065" i="1"/>
  <c r="G1070" i="1"/>
  <c r="H1070" i="1"/>
  <c r="G1073" i="1"/>
  <c r="H1073" i="1"/>
  <c r="G1089" i="1"/>
  <c r="H1089" i="1"/>
  <c r="G1095" i="1"/>
  <c r="H1095" i="1"/>
  <c r="G1098" i="1"/>
  <c r="H1098" i="1"/>
  <c r="G1103" i="1"/>
  <c r="H1103" i="1"/>
  <c r="G1106" i="1"/>
  <c r="H1106" i="1"/>
  <c r="G1111" i="1"/>
  <c r="H1111" i="1"/>
  <c r="G1113" i="1"/>
  <c r="H1113" i="1"/>
  <c r="G1118" i="1"/>
  <c r="H1118" i="1"/>
  <c r="G1121" i="1"/>
  <c r="H1121" i="1"/>
  <c r="H1146" i="1"/>
  <c r="G1146" i="1"/>
  <c r="G1160" i="1"/>
  <c r="H1160" i="1"/>
  <c r="G1163" i="1"/>
  <c r="H1163" i="1"/>
  <c r="H1224" i="1"/>
  <c r="G1224" i="1"/>
  <c r="H1232" i="1"/>
  <c r="G1232" i="1"/>
  <c r="H1240" i="1"/>
  <c r="G1240" i="1"/>
  <c r="G1276" i="1"/>
  <c r="H1276" i="1"/>
  <c r="G1279" i="1"/>
  <c r="H1279" i="1"/>
  <c r="G1668" i="1"/>
  <c r="H1668" i="1"/>
  <c r="G1650" i="1"/>
  <c r="H1650" i="1"/>
  <c r="G1645" i="1"/>
  <c r="H1645" i="1"/>
  <c r="H1635" i="1"/>
  <c r="G1635" i="1"/>
  <c r="G1624" i="1"/>
  <c r="H1624" i="1"/>
  <c r="H1554" i="1"/>
  <c r="G1554" i="1"/>
  <c r="I1554" i="1" s="1"/>
  <c r="J1554" i="1"/>
  <c r="H1397" i="1"/>
  <c r="G1397" i="1"/>
  <c r="H1441" i="1"/>
  <c r="G1441" i="1"/>
  <c r="F379" i="4"/>
  <c r="D491" i="4"/>
  <c r="F497" i="4"/>
  <c r="D592" i="1"/>
  <c r="G592" i="1" s="1"/>
  <c r="E597" i="4"/>
  <c r="D591" i="1" s="1"/>
  <c r="F656" i="4"/>
  <c r="C649" i="1"/>
  <c r="D70" i="5"/>
  <c r="F76" i="5"/>
  <c r="H1150" i="1"/>
  <c r="G1150" i="1"/>
  <c r="G1155" i="1"/>
  <c r="H1155" i="1"/>
  <c r="G1172" i="1"/>
  <c r="H1172" i="1"/>
  <c r="G1175" i="1"/>
  <c r="H1175" i="1"/>
  <c r="H1258" i="1"/>
  <c r="G1258" i="1"/>
  <c r="H1290" i="1"/>
  <c r="H1338" i="1"/>
  <c r="H1342" i="1"/>
  <c r="H1386" i="1"/>
  <c r="G1424" i="1"/>
  <c r="H1467" i="1"/>
  <c r="G1467" i="1"/>
  <c r="H1469" i="1"/>
  <c r="G1469" i="1"/>
  <c r="E273" i="4"/>
  <c r="D269" i="1" s="1"/>
  <c r="F22" i="6"/>
  <c r="C1418" i="1"/>
  <c r="H532" i="1"/>
  <c r="H536" i="1"/>
  <c r="H540" i="1"/>
  <c r="H548" i="1"/>
  <c r="H552" i="1"/>
  <c r="H556" i="1"/>
  <c r="H560" i="1"/>
  <c r="H564" i="1"/>
  <c r="H569" i="1"/>
  <c r="H573" i="1"/>
  <c r="H577" i="1"/>
  <c r="G579" i="1"/>
  <c r="C583" i="1"/>
  <c r="G587" i="1"/>
  <c r="G973" i="1"/>
  <c r="G977" i="1"/>
  <c r="G981" i="1"/>
  <c r="G985" i="1"/>
  <c r="G989" i="1"/>
  <c r="G993" i="1"/>
  <c r="G997" i="1"/>
  <c r="G1001" i="1"/>
  <c r="G1005" i="1"/>
  <c r="G1009" i="1"/>
  <c r="H1013" i="1"/>
  <c r="G1013" i="1"/>
  <c r="H1015" i="1"/>
  <c r="G1015" i="1"/>
  <c r="C1087" i="1"/>
  <c r="H1133" i="1"/>
  <c r="G1133" i="1"/>
  <c r="H1135" i="1"/>
  <c r="G1135" i="1"/>
  <c r="H1137" i="1"/>
  <c r="G1137" i="1"/>
  <c r="H1139" i="1"/>
  <c r="G1139" i="1"/>
  <c r="H1142" i="1"/>
  <c r="G1142" i="1"/>
  <c r="H1145" i="1"/>
  <c r="G1145" i="1"/>
  <c r="G1156" i="1"/>
  <c r="H1156" i="1"/>
  <c r="G1159" i="1"/>
  <c r="H1159" i="1"/>
  <c r="G1164" i="1"/>
  <c r="H1164" i="1"/>
  <c r="G1167" i="1"/>
  <c r="H1167" i="1"/>
  <c r="H1192" i="1"/>
  <c r="G1192" i="1"/>
  <c r="H1194" i="1"/>
  <c r="G1194" i="1"/>
  <c r="H1196" i="1"/>
  <c r="G1196" i="1"/>
  <c r="H1198" i="1"/>
  <c r="G1198" i="1"/>
  <c r="H1200" i="1"/>
  <c r="G1200" i="1"/>
  <c r="H1209" i="1"/>
  <c r="G1209" i="1"/>
  <c r="H1211" i="1"/>
  <c r="G1211" i="1"/>
  <c r="H1213" i="1"/>
  <c r="G1213" i="1"/>
  <c r="H1215" i="1"/>
  <c r="G1215" i="1"/>
  <c r="H1217" i="1"/>
  <c r="G1217" i="1"/>
  <c r="H1219" i="1"/>
  <c r="G1219" i="1"/>
  <c r="H1221" i="1"/>
  <c r="G1221" i="1"/>
  <c r="G1227" i="1"/>
  <c r="G1231" i="1"/>
  <c r="G1235" i="1"/>
  <c r="G1239" i="1"/>
  <c r="G1267" i="1"/>
  <c r="H1267" i="1"/>
  <c r="G1272" i="1"/>
  <c r="H1272" i="1"/>
  <c r="G1275" i="1"/>
  <c r="H1275" i="1"/>
  <c r="G1280" i="1"/>
  <c r="H1280" i="1"/>
  <c r="G1316" i="1"/>
  <c r="G1325" i="1"/>
  <c r="H1327" i="1"/>
  <c r="G1442" i="1"/>
  <c r="H1461" i="1"/>
  <c r="F44" i="4"/>
  <c r="D43" i="4"/>
  <c r="F143" i="5"/>
  <c r="C1148" i="1"/>
  <c r="F66" i="6"/>
  <c r="C1462" i="1"/>
  <c r="D114" i="6"/>
  <c r="H30" i="3" s="1"/>
  <c r="C1518" i="1"/>
  <c r="F122" i="6"/>
  <c r="H1652" i="1"/>
  <c r="G1652" i="1"/>
  <c r="H1607" i="1"/>
  <c r="G1607" i="1"/>
  <c r="G1591" i="1"/>
  <c r="H1591" i="1"/>
  <c r="G1586" i="1"/>
  <c r="H1586" i="1"/>
  <c r="J1576" i="1"/>
  <c r="G1576" i="1"/>
  <c r="G1544" i="1"/>
  <c r="I1544" i="1" s="1"/>
  <c r="H1544" i="1"/>
  <c r="J1544" i="1"/>
  <c r="G1170" i="1"/>
  <c r="H1302" i="1"/>
  <c r="H1322" i="1"/>
  <c r="H1370" i="1"/>
  <c r="H1390" i="1"/>
  <c r="G1428" i="1"/>
  <c r="H1451" i="1"/>
  <c r="G1451" i="1"/>
  <c r="G1476" i="1"/>
  <c r="E82" i="4"/>
  <c r="D78" i="1" s="1"/>
  <c r="F194" i="4"/>
  <c r="E230" i="4"/>
  <c r="D226" i="1" s="1"/>
  <c r="D361" i="4"/>
  <c r="D373" i="4"/>
  <c r="E178" i="5"/>
  <c r="D1190" i="1"/>
  <c r="H1190" i="1" s="1"/>
  <c r="H337" i="9"/>
  <c r="D1201" i="1"/>
  <c r="G1201" i="1" s="1"/>
  <c r="G1450" i="1"/>
  <c r="C1572" i="1"/>
  <c r="D38" i="7"/>
  <c r="B26" i="9"/>
  <c r="B30" i="9"/>
  <c r="B288" i="9"/>
  <c r="G1677" i="1"/>
  <c r="H1677" i="1"/>
  <c r="G1657" i="1"/>
  <c r="H1657" i="1"/>
  <c r="H1637" i="1"/>
  <c r="G1637" i="1"/>
  <c r="G1631" i="1"/>
  <c r="H1631" i="1"/>
  <c r="G1619" i="1"/>
  <c r="H1619" i="1"/>
  <c r="J1557" i="1"/>
  <c r="H1557" i="1"/>
  <c r="H1143" i="1"/>
  <c r="H1147" i="1"/>
  <c r="H1151" i="1"/>
  <c r="G1153" i="1"/>
  <c r="G1157" i="1"/>
  <c r="G1161" i="1"/>
  <c r="G1165" i="1"/>
  <c r="G1169" i="1"/>
  <c r="G1173" i="1"/>
  <c r="G1177" i="1"/>
  <c r="G1261" i="1"/>
  <c r="G1265" i="1"/>
  <c r="G1269" i="1"/>
  <c r="G1273" i="1"/>
  <c r="G1277" i="1"/>
  <c r="G1281" i="1"/>
  <c r="G1284" i="1"/>
  <c r="G1293" i="1"/>
  <c r="H1306" i="1"/>
  <c r="G1332" i="1"/>
  <c r="G1345" i="1"/>
  <c r="H1354" i="1"/>
  <c r="G1356" i="1"/>
  <c r="G1365" i="1"/>
  <c r="H1367" i="1"/>
  <c r="H1374" i="1"/>
  <c r="G1412" i="1"/>
  <c r="G1416" i="1"/>
  <c r="H1433" i="1"/>
  <c r="C1435" i="1"/>
  <c r="G1435" i="1" s="1"/>
  <c r="H1445" i="1"/>
  <c r="H1463" i="1"/>
  <c r="H1465" i="1"/>
  <c r="G1468" i="1"/>
  <c r="H1475" i="1"/>
  <c r="G1475" i="1"/>
  <c r="G1478" i="1"/>
  <c r="E7" i="4"/>
  <c r="D3" i="1" s="1"/>
  <c r="F263" i="4"/>
  <c r="D262" i="4"/>
  <c r="E321" i="4"/>
  <c r="E479" i="4"/>
  <c r="D473" i="1" s="1"/>
  <c r="F537" i="4"/>
  <c r="D536" i="4"/>
  <c r="C530" i="1" s="1"/>
  <c r="D219" i="5"/>
  <c r="C1241" i="1"/>
  <c r="F10" i="6"/>
  <c r="C1406" i="1"/>
  <c r="D1556" i="1"/>
  <c r="E22" i="7"/>
  <c r="E28" i="9"/>
  <c r="B33" i="9"/>
  <c r="B38" i="9"/>
  <c r="B41" i="9"/>
  <c r="E42" i="9"/>
  <c r="B42" i="9" s="1"/>
  <c r="E51" i="9"/>
  <c r="B51" i="9" s="1"/>
  <c r="E57" i="9"/>
  <c r="B57" i="9" s="1"/>
  <c r="E67" i="9"/>
  <c r="B67" i="9" s="1"/>
  <c r="E73" i="9"/>
  <c r="B73" i="9" s="1"/>
  <c r="B79" i="9"/>
  <c r="B95" i="9"/>
  <c r="B111" i="9"/>
  <c r="B127" i="9"/>
  <c r="B143" i="9"/>
  <c r="B171" i="9"/>
  <c r="F263" i="9"/>
  <c r="F267" i="9"/>
  <c r="F271" i="9"/>
  <c r="B271" i="9" s="1"/>
  <c r="B279" i="9"/>
  <c r="B291" i="9"/>
  <c r="E318" i="9"/>
  <c r="B318" i="9" s="1"/>
  <c r="E323" i="9"/>
  <c r="H1663" i="1"/>
  <c r="G1663" i="1"/>
  <c r="G1289" i="1"/>
  <c r="H1294" i="1"/>
  <c r="G1296" i="1"/>
  <c r="G1305" i="1"/>
  <c r="H1310" i="1"/>
  <c r="G1312" i="1"/>
  <c r="G1321" i="1"/>
  <c r="H1326" i="1"/>
  <c r="G1328" i="1"/>
  <c r="G1337" i="1"/>
  <c r="H1339" i="1"/>
  <c r="G1341" i="1"/>
  <c r="H1346" i="1"/>
  <c r="G1348" i="1"/>
  <c r="G1357" i="1"/>
  <c r="H1362" i="1"/>
  <c r="G1364" i="1"/>
  <c r="G1373" i="1"/>
  <c r="H1378" i="1"/>
  <c r="G1380" i="1"/>
  <c r="G1389" i="1"/>
  <c r="G1396" i="1"/>
  <c r="H1427" i="1"/>
  <c r="H1429" i="1"/>
  <c r="H1443" i="1"/>
  <c r="G1444" i="1"/>
  <c r="G1448" i="1"/>
  <c r="H1459" i="1"/>
  <c r="G1460" i="1"/>
  <c r="G1464" i="1"/>
  <c r="H1471" i="1"/>
  <c r="G1472" i="1"/>
  <c r="H1479" i="1"/>
  <c r="G1480" i="1"/>
  <c r="F68" i="4"/>
  <c r="E202" i="4"/>
  <c r="D198" i="1" s="1"/>
  <c r="E373" i="4"/>
  <c r="D368" i="1" s="1"/>
  <c r="D647" i="4"/>
  <c r="E466" i="4"/>
  <c r="D460" i="1" s="1"/>
  <c r="E7" i="5"/>
  <c r="F252" i="5"/>
  <c r="C1526" i="1"/>
  <c r="F130" i="6"/>
  <c r="D129" i="6"/>
  <c r="C1525" i="1" s="1"/>
  <c r="E40" i="9"/>
  <c r="B44" i="9"/>
  <c r="B55" i="9"/>
  <c r="E65" i="9"/>
  <c r="B71" i="9"/>
  <c r="E81" i="9"/>
  <c r="B81" i="9" s="1"/>
  <c r="E97" i="9"/>
  <c r="B97" i="9" s="1"/>
  <c r="E113" i="9"/>
  <c r="B113" i="9" s="1"/>
  <c r="E129" i="9"/>
  <c r="B129" i="9" s="1"/>
  <c r="E145" i="9"/>
  <c r="B145" i="9" s="1"/>
  <c r="E157" i="9"/>
  <c r="B157" i="9" s="1"/>
  <c r="F230" i="9"/>
  <c r="B230" i="9" s="1"/>
  <c r="F238" i="9"/>
  <c r="B238" i="9" s="1"/>
  <c r="F242" i="9"/>
  <c r="B242" i="9" s="1"/>
  <c r="G1658" i="1"/>
  <c r="H1658" i="1"/>
  <c r="G1642" i="1"/>
  <c r="H1642" i="1"/>
  <c r="E647" i="4"/>
  <c r="D641" i="1" s="1"/>
  <c r="E431" i="4"/>
  <c r="D425" i="1" s="1"/>
  <c r="H314" i="9"/>
  <c r="D119" i="5"/>
  <c r="E337" i="9"/>
  <c r="B337" i="9" s="1"/>
  <c r="E35" i="6"/>
  <c r="E296" i="9"/>
  <c r="B296" i="9" s="1"/>
  <c r="E32" i="9"/>
  <c r="E34" i="9"/>
  <c r="B34" i="9" s="1"/>
  <c r="E52" i="9"/>
  <c r="B52" i="9" s="1"/>
  <c r="E60" i="9"/>
  <c r="B60" i="9" s="1"/>
  <c r="E68" i="9"/>
  <c r="B68" i="9" s="1"/>
  <c r="E82" i="9"/>
  <c r="B82" i="9" s="1"/>
  <c r="B85" i="9"/>
  <c r="B86" i="9"/>
  <c r="E88" i="9"/>
  <c r="B88" i="9" s="1"/>
  <c r="E98" i="9"/>
  <c r="B98" i="9" s="1"/>
  <c r="B101" i="9"/>
  <c r="B102" i="9"/>
  <c r="E104" i="9"/>
  <c r="B104" i="9" s="1"/>
  <c r="E114" i="9"/>
  <c r="B114" i="9" s="1"/>
  <c r="B117" i="9"/>
  <c r="B118" i="9"/>
  <c r="E120" i="9"/>
  <c r="B120" i="9" s="1"/>
  <c r="E130" i="9"/>
  <c r="B130" i="9" s="1"/>
  <c r="B133" i="9"/>
  <c r="B134" i="9"/>
  <c r="E136" i="9"/>
  <c r="B136" i="9" s="1"/>
  <c r="E146" i="9"/>
  <c r="B146" i="9" s="1"/>
  <c r="B149" i="9"/>
  <c r="B150" i="9"/>
  <c r="E152" i="9"/>
  <c r="B152" i="9" s="1"/>
  <c r="E158" i="9"/>
  <c r="B158" i="9" s="1"/>
  <c r="B161" i="9"/>
  <c r="B162" i="9"/>
  <c r="E164" i="9"/>
  <c r="B164" i="9" s="1"/>
  <c r="F231" i="9"/>
  <c r="F235" i="9"/>
  <c r="F239" i="9"/>
  <c r="B239" i="9" s="1"/>
  <c r="B247" i="9"/>
  <c r="B252" i="9"/>
  <c r="B253" i="9"/>
  <c r="F261" i="9"/>
  <c r="B276" i="9"/>
  <c r="F286" i="9"/>
  <c r="B286" i="9" s="1"/>
  <c r="F290" i="9"/>
  <c r="B290" i="9" s="1"/>
  <c r="E304" i="9"/>
  <c r="B304" i="9" s="1"/>
  <c r="B328" i="9"/>
  <c r="E330" i="9"/>
  <c r="B330" i="9" s="1"/>
  <c r="F342" i="9"/>
  <c r="G1661" i="1"/>
  <c r="H1661" i="1"/>
  <c r="H1647" i="1"/>
  <c r="G1647" i="1"/>
  <c r="H1626" i="1"/>
  <c r="G1626" i="1"/>
  <c r="H1589" i="1"/>
  <c r="G1589" i="1"/>
  <c r="G1582" i="1"/>
  <c r="H1582" i="1"/>
  <c r="J1549" i="1"/>
  <c r="H1549" i="1"/>
  <c r="J1559" i="1"/>
  <c r="H1558" i="1"/>
  <c r="J1552" i="1"/>
  <c r="J1551" i="1"/>
  <c r="H1550" i="1"/>
  <c r="B76" i="9"/>
  <c r="B84" i="9"/>
  <c r="B92" i="9"/>
  <c r="B100" i="9"/>
  <c r="B108" i="9"/>
  <c r="B116" i="9"/>
  <c r="B124" i="9"/>
  <c r="B132" i="9"/>
  <c r="B140" i="9"/>
  <c r="B148" i="9"/>
  <c r="B160" i="9"/>
  <c r="B168" i="9"/>
  <c r="B231" i="9"/>
  <c r="B236" i="9"/>
  <c r="F248" i="9"/>
  <c r="B248" i="9" s="1"/>
  <c r="B258" i="9"/>
  <c r="B263" i="9"/>
  <c r="B268" i="9"/>
  <c r="F284" i="9"/>
  <c r="B284" i="9" s="1"/>
  <c r="B287" i="9"/>
  <c r="B294" i="9"/>
  <c r="E303" i="9"/>
  <c r="B303" i="9" s="1"/>
  <c r="E317" i="9"/>
  <c r="B317" i="9" s="1"/>
  <c r="E327" i="9"/>
  <c r="B327" i="9" s="1"/>
  <c r="E329" i="9"/>
  <c r="B329" i="9" s="1"/>
  <c r="J1579" i="1"/>
  <c r="H1578" i="1"/>
  <c r="I1578" i="1" s="1"/>
  <c r="J1568" i="1"/>
  <c r="J1561" i="1"/>
  <c r="H1559" i="1"/>
  <c r="J1558" i="1"/>
  <c r="H1551" i="1"/>
  <c r="J1550" i="1"/>
  <c r="J1543" i="1"/>
  <c r="E75" i="9"/>
  <c r="B75" i="9" s="1"/>
  <c r="E83" i="9"/>
  <c r="B83" i="9" s="1"/>
  <c r="E91" i="9"/>
  <c r="B91" i="9" s="1"/>
  <c r="E99" i="9"/>
  <c r="B99" i="9" s="1"/>
  <c r="E107" i="9"/>
  <c r="B107" i="9" s="1"/>
  <c r="E115" i="9"/>
  <c r="B115" i="9" s="1"/>
  <c r="E123" i="9"/>
  <c r="B123" i="9" s="1"/>
  <c r="E131" i="9"/>
  <c r="B131" i="9" s="1"/>
  <c r="E139" i="9"/>
  <c r="B139" i="9" s="1"/>
  <c r="E147" i="9"/>
  <c r="B147" i="9" s="1"/>
  <c r="E155" i="9"/>
  <c r="B155" i="9" s="1"/>
  <c r="E159" i="9"/>
  <c r="B159" i="9" s="1"/>
  <c r="E167" i="9"/>
  <c r="B167" i="9" s="1"/>
  <c r="E173" i="9"/>
  <c r="B173" i="9" s="1"/>
  <c r="B229" i="9"/>
  <c r="F237" i="9"/>
  <c r="B237" i="9" s="1"/>
  <c r="B240" i="9"/>
  <c r="F243" i="9"/>
  <c r="F250" i="9"/>
  <c r="B250" i="9" s="1"/>
  <c r="B255" i="9"/>
  <c r="B260" i="9"/>
  <c r="B261" i="9"/>
  <c r="F269" i="9"/>
  <c r="B269" i="9" s="1"/>
  <c r="B272" i="9"/>
  <c r="F275" i="9"/>
  <c r="F280" i="9"/>
  <c r="B280" i="9" s="1"/>
  <c r="B283" i="9"/>
  <c r="F289" i="9"/>
  <c r="B289" i="9" s="1"/>
  <c r="F292" i="9"/>
  <c r="B292" i="9" s="1"/>
  <c r="E305" i="9"/>
  <c r="E319" i="9"/>
  <c r="B319" i="9" s="1"/>
  <c r="E321" i="9"/>
  <c r="B321" i="9" s="1"/>
  <c r="E326" i="9"/>
  <c r="B326" i="9" s="1"/>
  <c r="E331" i="9"/>
  <c r="E335" i="9"/>
  <c r="B335" i="9" s="1"/>
  <c r="F341" i="9"/>
  <c r="B341" i="9" s="1"/>
  <c r="J1581" i="1"/>
  <c r="H1579" i="1"/>
  <c r="I1579" i="1" s="1"/>
  <c r="J1578" i="1"/>
  <c r="G1575" i="1"/>
  <c r="J1567" i="1"/>
  <c r="J1564" i="1"/>
  <c r="H1562" i="1"/>
  <c r="I1562" i="1" s="1"/>
  <c r="G1559" i="1"/>
  <c r="I1559" i="1" s="1"/>
  <c r="G1558" i="1"/>
  <c r="I1558" i="1" s="1"/>
  <c r="J1553" i="1"/>
  <c r="G1551" i="1"/>
  <c r="I1551" i="1" s="1"/>
  <c r="G1550" i="1"/>
  <c r="I1550" i="1" s="1"/>
  <c r="H1414" i="1"/>
  <c r="G1414" i="1"/>
  <c r="H1430" i="1"/>
  <c r="G1430" i="1"/>
  <c r="F8" i="4"/>
  <c r="D7" i="4"/>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H1398" i="1"/>
  <c r="G1398" i="1"/>
  <c r="G1399" i="1"/>
  <c r="H1403" i="1"/>
  <c r="G1405" i="1"/>
  <c r="H1410" i="1"/>
  <c r="G1410" i="1"/>
  <c r="G1411" i="1"/>
  <c r="H1419" i="1"/>
  <c r="G1421" i="1"/>
  <c r="H1426" i="1"/>
  <c r="G1426" i="1"/>
  <c r="G1427" i="1"/>
  <c r="H1435" i="1"/>
  <c r="G1437" i="1"/>
  <c r="G1445" i="1"/>
  <c r="G1453" i="1"/>
  <c r="G1461" i="1"/>
  <c r="F112" i="4"/>
  <c r="D106" i="4"/>
  <c r="F154" i="4"/>
  <c r="D153" i="4"/>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H1394" i="1"/>
  <c r="G1394" i="1"/>
  <c r="G1395" i="1"/>
  <c r="H1406" i="1"/>
  <c r="G1406" i="1"/>
  <c r="G1407" i="1"/>
  <c r="H1415" i="1"/>
  <c r="G1417" i="1"/>
  <c r="H1422" i="1"/>
  <c r="G1422" i="1"/>
  <c r="G1423" i="1"/>
  <c r="G1433" i="1"/>
  <c r="H1438" i="1"/>
  <c r="G1438" i="1"/>
  <c r="G1439" i="1"/>
  <c r="G1446" i="1"/>
  <c r="G1447" i="1"/>
  <c r="G1454" i="1"/>
  <c r="G1455" i="1"/>
  <c r="G1462" i="1"/>
  <c r="G1463" i="1"/>
  <c r="F203" i="4"/>
  <c r="D202" i="4"/>
  <c r="H1402" i="1"/>
  <c r="G1402" i="1"/>
  <c r="H1418" i="1"/>
  <c r="G1418" i="1"/>
  <c r="H1434" i="1"/>
  <c r="G1434" i="1"/>
  <c r="F50" i="4"/>
  <c r="D49" i="4"/>
  <c r="C1510" i="1"/>
  <c r="F114" i="6"/>
  <c r="H1396" i="1"/>
  <c r="H1400" i="1"/>
  <c r="H1404" i="1"/>
  <c r="H1408" i="1"/>
  <c r="H1412" i="1"/>
  <c r="H1416" i="1"/>
  <c r="H1420" i="1"/>
  <c r="H1424" i="1"/>
  <c r="H1428" i="1"/>
  <c r="H1432" i="1"/>
  <c r="H1436" i="1"/>
  <c r="H1440" i="1"/>
  <c r="H1444" i="1"/>
  <c r="H1448" i="1"/>
  <c r="H1452" i="1"/>
  <c r="H1456" i="1"/>
  <c r="H1460" i="1"/>
  <c r="H1464" i="1"/>
  <c r="H1468" i="1"/>
  <c r="H1472" i="1"/>
  <c r="H1476" i="1"/>
  <c r="H1480" i="1"/>
  <c r="E49" i="4"/>
  <c r="D45" i="1" s="1"/>
  <c r="F170" i="4"/>
  <c r="D164" i="4"/>
  <c r="D309" i="4"/>
  <c r="F314" i="4"/>
  <c r="D321" i="4"/>
  <c r="D82" i="4"/>
  <c r="F91" i="4"/>
  <c r="F126" i="4"/>
  <c r="D125" i="4"/>
  <c r="F135" i="4"/>
  <c r="D221" i="4"/>
  <c r="E430" i="4"/>
  <c r="H1442" i="1"/>
  <c r="H1446" i="1"/>
  <c r="H1450" i="1"/>
  <c r="H1454" i="1"/>
  <c r="H1458" i="1"/>
  <c r="H1462" i="1"/>
  <c r="H1466" i="1"/>
  <c r="H1470" i="1"/>
  <c r="H1474" i="1"/>
  <c r="H1478" i="1"/>
  <c r="D230" i="4"/>
  <c r="F237" i="4"/>
  <c r="E262" i="4"/>
  <c r="F274" i="4"/>
  <c r="D273" i="4"/>
  <c r="F366" i="4"/>
  <c r="F374" i="4"/>
  <c r="F426" i="4"/>
  <c r="F431" i="4"/>
  <c r="F467" i="4"/>
  <c r="E536" i="4"/>
  <c r="E571" i="4"/>
  <c r="D565" i="1" s="1"/>
  <c r="G156" i="9"/>
  <c r="E156" i="9" s="1"/>
  <c r="B156" i="9" s="1"/>
  <c r="F607" i="4"/>
  <c r="E629" i="4"/>
  <c r="D623" i="1" s="1"/>
  <c r="G314" i="9"/>
  <c r="E314" i="9" s="1"/>
  <c r="B314" i="9" s="1"/>
  <c r="F89" i="5"/>
  <c r="D88" i="5"/>
  <c r="D255" i="5"/>
  <c r="F260" i="5"/>
  <c r="D6" i="7"/>
  <c r="G1595" i="1"/>
  <c r="H1595" i="1"/>
  <c r="D648" i="4"/>
  <c r="D522" i="4"/>
  <c r="D430" i="4" s="1"/>
  <c r="F529" i="4"/>
  <c r="D584" i="4"/>
  <c r="D597" i="4"/>
  <c r="D12" i="5"/>
  <c r="F45" i="5"/>
  <c r="D135" i="5"/>
  <c r="E5" i="6"/>
  <c r="H1577" i="1"/>
  <c r="G1577" i="1"/>
  <c r="C1629" i="1"/>
  <c r="D51" i="8"/>
  <c r="H1649" i="1"/>
  <c r="G1649" i="1"/>
  <c r="H1669" i="1"/>
  <c r="G1669" i="1"/>
  <c r="F536" i="4"/>
  <c r="F204" i="5"/>
  <c r="D203" i="5"/>
  <c r="D35" i="6"/>
  <c r="F54" i="6"/>
  <c r="C1514" i="1"/>
  <c r="F118" i="6"/>
  <c r="C1556" i="1"/>
  <c r="D22" i="7"/>
  <c r="F427" i="4"/>
  <c r="F572" i="4"/>
  <c r="D571" i="4"/>
  <c r="F630" i="4"/>
  <c r="D629" i="4"/>
  <c r="H316" i="9"/>
  <c r="H315" i="9"/>
  <c r="E147" i="5"/>
  <c r="D1152" i="1" s="1"/>
  <c r="D178" i="5"/>
  <c r="F6" i="6"/>
  <c r="D5" i="6"/>
  <c r="C1486" i="1"/>
  <c r="F90" i="6"/>
  <c r="D89" i="6"/>
  <c r="D1511" i="1"/>
  <c r="E114" i="6"/>
  <c r="J1547" i="1"/>
  <c r="G1547" i="1"/>
  <c r="H1547" i="1"/>
  <c r="F150" i="5"/>
  <c r="F219" i="5"/>
  <c r="F277" i="5"/>
  <c r="G1495" i="1"/>
  <c r="H1495" i="1"/>
  <c r="F107" i="6"/>
  <c r="F115" i="6"/>
  <c r="F129" i="6"/>
  <c r="E6" i="7"/>
  <c r="E38" i="7"/>
  <c r="D25" i="8"/>
  <c r="C1602" i="1" s="1"/>
  <c r="G1634" i="1"/>
  <c r="H1634" i="1"/>
  <c r="G1654" i="1"/>
  <c r="H1654" i="1"/>
  <c r="G1674" i="1"/>
  <c r="H1674" i="1"/>
  <c r="E88" i="5"/>
  <c r="D1093" i="1" s="1"/>
  <c r="E177" i="5"/>
  <c r="E89" i="6"/>
  <c r="D1485" i="1" s="1"/>
  <c r="G1490" i="1"/>
  <c r="H1490" i="1"/>
  <c r="G1518" i="1"/>
  <c r="H1518" i="1"/>
  <c r="G1526" i="1"/>
  <c r="H1526" i="1"/>
  <c r="G1540" i="1"/>
  <c r="H1540" i="1"/>
  <c r="H1563" i="1"/>
  <c r="G1563" i="1"/>
  <c r="H1572" i="1"/>
  <c r="G1572" i="1"/>
  <c r="D6" i="8"/>
  <c r="G1604" i="1"/>
  <c r="H1604" i="1"/>
  <c r="G1623" i="1"/>
  <c r="H1623" i="1"/>
  <c r="H1639" i="1"/>
  <c r="G1639" i="1"/>
  <c r="H1659" i="1"/>
  <c r="G1659" i="1"/>
  <c r="G1681" i="1"/>
  <c r="H1681" i="1"/>
  <c r="B28" i="9"/>
  <c r="B32" i="9"/>
  <c r="B36" i="9"/>
  <c r="B40" i="9"/>
  <c r="E47" i="9"/>
  <c r="B47" i="9" s="1"/>
  <c r="B53" i="9"/>
  <c r="E63" i="9"/>
  <c r="B63" i="9" s="1"/>
  <c r="G316" i="9"/>
  <c r="E316" i="9" s="1"/>
  <c r="B316" i="9" s="1"/>
  <c r="G315" i="9"/>
  <c r="E315" i="9" s="1"/>
  <c r="B315" i="9" s="1"/>
  <c r="G1503" i="1"/>
  <c r="H1503" i="1"/>
  <c r="G1511" i="1"/>
  <c r="H1511" i="1"/>
  <c r="G1525" i="1"/>
  <c r="H1525" i="1"/>
  <c r="H1585" i="1"/>
  <c r="G1585" i="1"/>
  <c r="G1614" i="1"/>
  <c r="H1614" i="1"/>
  <c r="G1644" i="1"/>
  <c r="H1644" i="1"/>
  <c r="H1664" i="1"/>
  <c r="G1664" i="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H310" i="9"/>
  <c r="G310" i="9"/>
  <c r="G180" i="9"/>
  <c r="H179" i="9"/>
  <c r="M228" i="9"/>
  <c r="G179" i="9"/>
  <c r="G178" i="9"/>
  <c r="E178" i="9" s="1"/>
  <c r="B178" i="9" s="1"/>
  <c r="G177" i="9"/>
  <c r="E177" i="9" s="1"/>
  <c r="B177" i="9" s="1"/>
  <c r="G176" i="9"/>
  <c r="E176" i="9" s="1"/>
  <c r="B176" i="9" s="1"/>
  <c r="G175" i="9"/>
  <c r="E175" i="9" s="1"/>
  <c r="B175" i="9" s="1"/>
  <c r="G174" i="9"/>
  <c r="E174" i="9" s="1"/>
  <c r="B174" i="9" s="1"/>
  <c r="H309" i="9"/>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27" i="9"/>
  <c r="B27" i="9" s="1"/>
  <c r="E31" i="9"/>
  <c r="B31" i="9" s="1"/>
  <c r="E35" i="9"/>
  <c r="B35" i="9" s="1"/>
  <c r="E39" i="9"/>
  <c r="B39" i="9" s="1"/>
  <c r="E43" i="9"/>
  <c r="B43" i="9" s="1"/>
  <c r="B49" i="9"/>
  <c r="E59" i="9"/>
  <c r="B59" i="9" s="1"/>
  <c r="B65" i="9"/>
  <c r="B305" i="9"/>
  <c r="B311" i="9"/>
  <c r="B235" i="9"/>
  <c r="B243" i="9"/>
  <c r="B251" i="9"/>
  <c r="B259" i="9"/>
  <c r="B267" i="9"/>
  <c r="B275" i="9"/>
  <c r="F281" i="9"/>
  <c r="B281" i="9" s="1"/>
  <c r="F298" i="9"/>
  <c r="B323" i="9"/>
  <c r="B331" i="9"/>
  <c r="F233" i="9"/>
  <c r="B233" i="9" s="1"/>
  <c r="F241" i="9"/>
  <c r="B241" i="9" s="1"/>
  <c r="F249" i="9"/>
  <c r="B249" i="9" s="1"/>
  <c r="F257" i="9"/>
  <c r="B257" i="9" s="1"/>
  <c r="F265" i="9"/>
  <c r="B265" i="9" s="1"/>
  <c r="F273" i="9"/>
  <c r="B273" i="9" s="1"/>
  <c r="H1685" i="1"/>
  <c r="G1684" i="1"/>
  <c r="H1682" i="1"/>
  <c r="H1680" i="1"/>
  <c r="H1672" i="1"/>
  <c r="G1667" i="1"/>
  <c r="H1662" i="1"/>
  <c r="G1656" i="1"/>
  <c r="H1613" i="1"/>
  <c r="G1613" i="1"/>
  <c r="G1608" i="1"/>
  <c r="H1608" i="1"/>
  <c r="H1606" i="1"/>
  <c r="G1596" i="1"/>
  <c r="H1596" i="1"/>
  <c r="H1580" i="1"/>
  <c r="G1580" i="1"/>
  <c r="J1570" i="1"/>
  <c r="G1570" i="1"/>
  <c r="H1570" i="1"/>
  <c r="G1565" i="1"/>
  <c r="J1565" i="1"/>
  <c r="H1548" i="1"/>
  <c r="G1548" i="1"/>
  <c r="G1545" i="1"/>
  <c r="H1545" i="1"/>
  <c r="J1545" i="1"/>
  <c r="H1678" i="1"/>
  <c r="G1675" i="1"/>
  <c r="H1670" i="1"/>
  <c r="H1648" i="1"/>
  <c r="H1646" i="1"/>
  <c r="H1617" i="1"/>
  <c r="G1617" i="1"/>
  <c r="G1612" i="1"/>
  <c r="H1612" i="1"/>
  <c r="H1610" i="1"/>
  <c r="H1601" i="1"/>
  <c r="G1601" i="1"/>
  <c r="G1569" i="1"/>
  <c r="J1569" i="1"/>
  <c r="G1616" i="1"/>
  <c r="H1616" i="1"/>
  <c r="H1605" i="1"/>
  <c r="G1605" i="1"/>
  <c r="G1598" i="1"/>
  <c r="H1598" i="1"/>
  <c r="J1574" i="1"/>
  <c r="G1574" i="1"/>
  <c r="I1574" i="1" s="1"/>
  <c r="H1574" i="1"/>
  <c r="H1552" i="1"/>
  <c r="G1552" i="1"/>
  <c r="I1552" i="1" s="1"/>
  <c r="G1679" i="1"/>
  <c r="G1671" i="1"/>
  <c r="H1640" i="1"/>
  <c r="H1636" i="1"/>
  <c r="G1620" i="1"/>
  <c r="H1620" i="1"/>
  <c r="H1618" i="1"/>
  <c r="H1609" i="1"/>
  <c r="G1609" i="1"/>
  <c r="G1573" i="1"/>
  <c r="J1573" i="1"/>
  <c r="I1568" i="1"/>
  <c r="J1566" i="1"/>
  <c r="G1566" i="1"/>
  <c r="H1566" i="1"/>
  <c r="H1560" i="1"/>
  <c r="G1560" i="1"/>
  <c r="G1546" i="1"/>
  <c r="H1546" i="1"/>
  <c r="G1542" i="1"/>
  <c r="I1542" i="1" s="1"/>
  <c r="H1542" i="1"/>
  <c r="H1600" i="1"/>
  <c r="G1597" i="1"/>
  <c r="G1581" i="1"/>
  <c r="I1581" i="1" s="1"/>
  <c r="H1573" i="1"/>
  <c r="H1569" i="1"/>
  <c r="H1565" i="1"/>
  <c r="G1561" i="1"/>
  <c r="I1561" i="1" s="1"/>
  <c r="G1557" i="1"/>
  <c r="I1557" i="1" s="1"/>
  <c r="G1553" i="1"/>
  <c r="I1553" i="1" s="1"/>
  <c r="G1549" i="1"/>
  <c r="I1549" i="1" s="1"/>
  <c r="G1543" i="1"/>
  <c r="I1543" i="1" s="1"/>
  <c r="H1576" i="1"/>
  <c r="I1576" i="1" s="1"/>
  <c r="H1575" i="1"/>
  <c r="I1575" i="1" s="1"/>
  <c r="H1568" i="1"/>
  <c r="H1567" i="1"/>
  <c r="I1567" i="1" s="1"/>
  <c r="H1564" i="1"/>
  <c r="I1564" i="1" s="1"/>
  <c r="I1541" i="1"/>
  <c r="D1555" i="1" l="1"/>
  <c r="I34" i="3"/>
  <c r="H1241" i="1"/>
  <c r="G1241" i="1"/>
  <c r="H473" i="1"/>
  <c r="G473" i="1"/>
  <c r="C1571" i="1"/>
  <c r="H35" i="3"/>
  <c r="F361" i="4"/>
  <c r="D360" i="4"/>
  <c r="C356" i="1"/>
  <c r="H1148" i="1"/>
  <c r="G1148" i="1"/>
  <c r="H649" i="1"/>
  <c r="G649" i="1"/>
  <c r="H464" i="1"/>
  <c r="G464" i="1"/>
  <c r="H446" i="1"/>
  <c r="G446" i="1"/>
  <c r="H1201" i="1"/>
  <c r="G1190" i="1"/>
  <c r="I1546" i="1"/>
  <c r="I1566" i="1"/>
  <c r="I1573" i="1"/>
  <c r="I1548" i="1"/>
  <c r="F119" i="5"/>
  <c r="C1124" i="1"/>
  <c r="F647" i="4"/>
  <c r="C641" i="1"/>
  <c r="G339" i="9"/>
  <c r="E339" i="9" s="1"/>
  <c r="B339" i="9" s="1"/>
  <c r="C1223" i="1"/>
  <c r="E308" i="4"/>
  <c r="D316" i="1"/>
  <c r="G1087" i="1"/>
  <c r="H1087" i="1"/>
  <c r="G583" i="1"/>
  <c r="H583" i="1"/>
  <c r="E360" i="4"/>
  <c r="F491" i="4"/>
  <c r="C485" i="1"/>
  <c r="H592" i="1"/>
  <c r="H544" i="1"/>
  <c r="G544" i="1"/>
  <c r="F262" i="4"/>
  <c r="C258" i="1"/>
  <c r="H336" i="9"/>
  <c r="D1182" i="1"/>
  <c r="F43" i="4"/>
  <c r="C39" i="1"/>
  <c r="H467" i="1"/>
  <c r="G467" i="1"/>
  <c r="H461" i="1"/>
  <c r="G461" i="1"/>
  <c r="H439" i="1"/>
  <c r="G439" i="1"/>
  <c r="I28" i="3"/>
  <c r="D1431" i="1"/>
  <c r="I22" i="3"/>
  <c r="D1012" i="1"/>
  <c r="F373" i="4"/>
  <c r="C368" i="1"/>
  <c r="F70" i="5"/>
  <c r="C1075" i="1"/>
  <c r="F466" i="4"/>
  <c r="C460" i="1"/>
  <c r="H425" i="1"/>
  <c r="G425" i="1"/>
  <c r="F430" i="4"/>
  <c r="C424" i="1"/>
  <c r="F228" i="9"/>
  <c r="B228" i="9" s="1"/>
  <c r="D1571" i="1"/>
  <c r="I35" i="3"/>
  <c r="C1485" i="1"/>
  <c r="F89" i="6"/>
  <c r="G338" i="9"/>
  <c r="E338" i="9" s="1"/>
  <c r="B338" i="9" s="1"/>
  <c r="F203" i="5"/>
  <c r="C1207" i="1"/>
  <c r="C1628" i="1"/>
  <c r="D45" i="8"/>
  <c r="E141" i="6"/>
  <c r="I27" i="3"/>
  <c r="D1401" i="1"/>
  <c r="F597" i="4"/>
  <c r="C591" i="1"/>
  <c r="F648" i="4"/>
  <c r="C642" i="1"/>
  <c r="F273" i="4"/>
  <c r="C269" i="1"/>
  <c r="F230" i="4"/>
  <c r="C226" i="1"/>
  <c r="F221" i="4"/>
  <c r="C217" i="1"/>
  <c r="H24" i="9"/>
  <c r="G24" i="9"/>
  <c r="D152" i="4"/>
  <c r="F153" i="4"/>
  <c r="C149" i="1"/>
  <c r="I1569" i="1"/>
  <c r="I1560" i="1"/>
  <c r="I1570" i="1"/>
  <c r="E309" i="9"/>
  <c r="B309" i="9" s="1"/>
  <c r="C1583" i="1"/>
  <c r="D44" i="8"/>
  <c r="D1539" i="1"/>
  <c r="E5" i="7"/>
  <c r="G336" i="9"/>
  <c r="E336" i="9" s="1"/>
  <c r="B336" i="9" s="1"/>
  <c r="F178" i="5"/>
  <c r="D177" i="5"/>
  <c r="C1182" i="1"/>
  <c r="F629" i="4"/>
  <c r="C623" i="1"/>
  <c r="G1514" i="1"/>
  <c r="H1514" i="1"/>
  <c r="H1629" i="1"/>
  <c r="G1629" i="1"/>
  <c r="F135" i="5"/>
  <c r="C1140" i="1"/>
  <c r="F584" i="4"/>
  <c r="C578" i="1"/>
  <c r="D251" i="5"/>
  <c r="F255" i="5"/>
  <c r="C1259" i="1"/>
  <c r="E69" i="5"/>
  <c r="F82" i="4"/>
  <c r="C78" i="1"/>
  <c r="D308" i="4"/>
  <c r="F309" i="4"/>
  <c r="C304" i="1"/>
  <c r="F147" i="5"/>
  <c r="F49" i="4"/>
  <c r="C45" i="1"/>
  <c r="E180" i="9"/>
  <c r="B180" i="9" s="1"/>
  <c r="D1510" i="1"/>
  <c r="G1510" i="1" s="1"/>
  <c r="I30" i="3"/>
  <c r="G1486" i="1"/>
  <c r="H1486" i="1"/>
  <c r="G1152" i="1"/>
  <c r="H1152" i="1"/>
  <c r="C1555" i="1"/>
  <c r="H34" i="3"/>
  <c r="D535" i="4"/>
  <c r="F88" i="5"/>
  <c r="D69" i="5"/>
  <c r="C1093" i="1"/>
  <c r="E535" i="4"/>
  <c r="E639" i="4" s="1"/>
  <c r="D633" i="1" s="1"/>
  <c r="D530" i="1"/>
  <c r="E152" i="4"/>
  <c r="D258" i="1"/>
  <c r="F125" i="4"/>
  <c r="C121" i="1"/>
  <c r="F164" i="4"/>
  <c r="C160" i="1"/>
  <c r="F202" i="4"/>
  <c r="C198" i="1"/>
  <c r="F106" i="4"/>
  <c r="C102" i="1"/>
  <c r="D6" i="4"/>
  <c r="F7" i="4"/>
  <c r="C3" i="1"/>
  <c r="I1545" i="1"/>
  <c r="I1565" i="1"/>
  <c r="I1580" i="1"/>
  <c r="E179" i="9"/>
  <c r="B179" i="9" s="1"/>
  <c r="E310" i="9"/>
  <c r="B310" i="9" s="1"/>
  <c r="E176" i="5"/>
  <c r="D1180" i="1" s="1"/>
  <c r="I24" i="3"/>
  <c r="D1181" i="1"/>
  <c r="G1602" i="1"/>
  <c r="H1602" i="1"/>
  <c r="D141" i="6"/>
  <c r="F5" i="6"/>
  <c r="H27" i="3"/>
  <c r="C1401" i="1"/>
  <c r="F571" i="4"/>
  <c r="C565" i="1"/>
  <c r="G1556" i="1"/>
  <c r="H1556" i="1"/>
  <c r="F35" i="6"/>
  <c r="H28" i="3"/>
  <c r="C1431" i="1"/>
  <c r="D7" i="5"/>
  <c r="F12" i="5"/>
  <c r="C1017" i="1"/>
  <c r="F522" i="4"/>
  <c r="C516" i="1"/>
  <c r="C1539" i="1"/>
  <c r="D5" i="7"/>
  <c r="D424" i="1"/>
  <c r="F321" i="4"/>
  <c r="C316" i="1"/>
  <c r="E6" i="4"/>
  <c r="H485" i="1" l="1"/>
  <c r="G485" i="1"/>
  <c r="E417" i="4"/>
  <c r="D412" i="1" s="1"/>
  <c r="D303" i="1"/>
  <c r="E24" i="9"/>
  <c r="G1075" i="1"/>
  <c r="H1075" i="1"/>
  <c r="H1223" i="1"/>
  <c r="G1223" i="1"/>
  <c r="G1124" i="1"/>
  <c r="H1124" i="1"/>
  <c r="H356" i="1"/>
  <c r="G356" i="1"/>
  <c r="D355" i="1"/>
  <c r="E418" i="4"/>
  <c r="D413" i="1" s="1"/>
  <c r="C355" i="1"/>
  <c r="F360" i="4"/>
  <c r="H1510" i="1"/>
  <c r="H460" i="1"/>
  <c r="G460" i="1"/>
  <c r="G368" i="1"/>
  <c r="H368" i="1"/>
  <c r="G39" i="1"/>
  <c r="H39" i="1"/>
  <c r="H641" i="1"/>
  <c r="G641" i="1"/>
  <c r="C1537" i="1"/>
  <c r="F141" i="6"/>
  <c r="H31" i="3"/>
  <c r="F69" i="5"/>
  <c r="H23" i="3"/>
  <c r="C1074" i="1"/>
  <c r="G578" i="1"/>
  <c r="H578" i="1"/>
  <c r="H226" i="1"/>
  <c r="G226" i="1"/>
  <c r="D6" i="5"/>
  <c r="F7" i="5"/>
  <c r="H22" i="3"/>
  <c r="C1012" i="1"/>
  <c r="H1401" i="1"/>
  <c r="G1401" i="1"/>
  <c r="E422" i="4"/>
  <c r="I17" i="3"/>
  <c r="D2" i="1"/>
  <c r="E640" i="4"/>
  <c r="D634" i="1" s="1"/>
  <c r="D529" i="1"/>
  <c r="D640" i="4"/>
  <c r="F535" i="4"/>
  <c r="C529" i="1"/>
  <c r="H78" i="1"/>
  <c r="G78" i="1"/>
  <c r="G1140" i="1"/>
  <c r="H1140" i="1"/>
  <c r="G1182" i="1"/>
  <c r="H1182" i="1"/>
  <c r="D1538" i="1"/>
  <c r="I33" i="3"/>
  <c r="G1583" i="1"/>
  <c r="H1583" i="1"/>
  <c r="B24" i="9"/>
  <c r="H217" i="1"/>
  <c r="G217" i="1"/>
  <c r="H269" i="1"/>
  <c r="G269" i="1"/>
  <c r="G591" i="1"/>
  <c r="H591" i="1"/>
  <c r="D1537" i="1"/>
  <c r="H9" i="3" s="1"/>
  <c r="I31" i="3"/>
  <c r="G1539" i="1"/>
  <c r="H1539" i="1"/>
  <c r="E299" i="4"/>
  <c r="I18" i="3"/>
  <c r="D148" i="1"/>
  <c r="E6" i="5"/>
  <c r="I23" i="3"/>
  <c r="D1074" i="1"/>
  <c r="C1621" i="1"/>
  <c r="K1481" i="9"/>
  <c r="G344" i="9"/>
  <c r="E344" i="9" s="1"/>
  <c r="B344" i="9" s="1"/>
  <c r="I39" i="3"/>
  <c r="H19" i="9"/>
  <c r="E19" i="9" s="1"/>
  <c r="B19" i="9" s="1"/>
  <c r="G642" i="1"/>
  <c r="H642" i="1"/>
  <c r="G1628" i="1"/>
  <c r="H1628" i="1"/>
  <c r="G516" i="1"/>
  <c r="H516" i="1"/>
  <c r="H1431" i="1"/>
  <c r="G1431" i="1"/>
  <c r="D422" i="4"/>
  <c r="F6" i="4"/>
  <c r="H17" i="3"/>
  <c r="C2" i="1"/>
  <c r="H316" i="1"/>
  <c r="G316" i="1"/>
  <c r="C1538" i="1"/>
  <c r="G346" i="9"/>
  <c r="E346" i="9" s="1"/>
  <c r="H33" i="3"/>
  <c r="G1017" i="1"/>
  <c r="H1017" i="1"/>
  <c r="G565" i="1"/>
  <c r="H565" i="1"/>
  <c r="G102" i="1"/>
  <c r="H102" i="1"/>
  <c r="G160" i="1"/>
  <c r="H160" i="1"/>
  <c r="G258" i="1"/>
  <c r="H258" i="1"/>
  <c r="G1093" i="1"/>
  <c r="H1093" i="1"/>
  <c r="H304" i="1"/>
  <c r="G304" i="1"/>
  <c r="F251" i="5"/>
  <c r="H25" i="3"/>
  <c r="C1255" i="1"/>
  <c r="F177" i="5"/>
  <c r="D176" i="5"/>
  <c r="H24" i="3"/>
  <c r="C1181" i="1"/>
  <c r="H149" i="1"/>
  <c r="G149" i="1"/>
  <c r="C1622" i="1"/>
  <c r="I40" i="3"/>
  <c r="H1571" i="1"/>
  <c r="G1571" i="1"/>
  <c r="H424" i="1"/>
  <c r="G424" i="1"/>
  <c r="H3" i="1"/>
  <c r="G3" i="1"/>
  <c r="H1555" i="1"/>
  <c r="G1555" i="1"/>
  <c r="H45" i="1"/>
  <c r="G45" i="1"/>
  <c r="G623" i="1"/>
  <c r="H623" i="1"/>
  <c r="G348" i="9"/>
  <c r="E348" i="9" s="1"/>
  <c r="G198" i="1"/>
  <c r="H198" i="1"/>
  <c r="H121" i="1"/>
  <c r="G121" i="1"/>
  <c r="G530" i="1"/>
  <c r="H530" i="1"/>
  <c r="D417" i="4"/>
  <c r="F308" i="4"/>
  <c r="C303" i="1"/>
  <c r="D418" i="4"/>
  <c r="G1259" i="1"/>
  <c r="H1259" i="1"/>
  <c r="G343" i="9"/>
  <c r="E343" i="9" s="1"/>
  <c r="D299" i="4"/>
  <c r="D300" i="4" s="1"/>
  <c r="H18" i="3"/>
  <c r="F152" i="4"/>
  <c r="C148" i="1"/>
  <c r="G1207" i="1"/>
  <c r="H1207" i="1"/>
  <c r="G1485" i="1"/>
  <c r="H1485" i="1"/>
  <c r="D639" i="4"/>
  <c r="H355" i="1" l="1"/>
  <c r="G355" i="1"/>
  <c r="K3" i="9"/>
  <c r="C296" i="1"/>
  <c r="F640" i="4"/>
  <c r="C634" i="1"/>
  <c r="F417" i="4"/>
  <c r="C412" i="1"/>
  <c r="F418" i="4"/>
  <c r="C413" i="1"/>
  <c r="H148" i="1"/>
  <c r="G148" i="1"/>
  <c r="B343" i="9"/>
  <c r="E342" i="9"/>
  <c r="G303" i="1"/>
  <c r="H303" i="1"/>
  <c r="F176" i="5"/>
  <c r="C1180" i="1"/>
  <c r="E345" i="9"/>
  <c r="I10" i="3" s="1"/>
  <c r="B346" i="9"/>
  <c r="G2" i="1"/>
  <c r="H2" i="1"/>
  <c r="D643" i="4"/>
  <c r="D424" i="4"/>
  <c r="F422" i="4"/>
  <c r="C417" i="1"/>
  <c r="E423" i="4"/>
  <c r="E301" i="4"/>
  <c r="D297" i="1" s="1"/>
  <c r="D295" i="1"/>
  <c r="E300" i="4"/>
  <c r="D296" i="1" s="1"/>
  <c r="G306" i="9"/>
  <c r="E306" i="9" s="1"/>
  <c r="B306" i="9" s="1"/>
  <c r="G299" i="9"/>
  <c r="F6" i="5"/>
  <c r="C1011" i="1"/>
  <c r="F639" i="4"/>
  <c r="C633" i="1"/>
  <c r="D423" i="4"/>
  <c r="F299" i="4"/>
  <c r="C295" i="1"/>
  <c r="D301" i="4"/>
  <c r="G1622" i="1"/>
  <c r="H1622" i="1"/>
  <c r="B348" i="9"/>
  <c r="E347" i="9"/>
  <c r="I9" i="3" s="1"/>
  <c r="G1538" i="1"/>
  <c r="H1538" i="1"/>
  <c r="H299" i="9"/>
  <c r="D1011" i="1"/>
  <c r="G529" i="1"/>
  <c r="H529" i="1"/>
  <c r="E424" i="4"/>
  <c r="D419" i="1" s="1"/>
  <c r="E643" i="4"/>
  <c r="D417" i="1"/>
  <c r="G1012" i="1"/>
  <c r="H1012" i="1"/>
  <c r="G1074" i="1"/>
  <c r="H1074" i="1"/>
  <c r="G1181" i="1"/>
  <c r="H1181" i="1"/>
  <c r="G1255" i="1"/>
  <c r="H1255" i="1"/>
  <c r="H1621" i="1"/>
  <c r="G1621" i="1"/>
  <c r="H11" i="3"/>
  <c r="G1537" i="1"/>
  <c r="H1537" i="1"/>
  <c r="E644" i="4" l="1"/>
  <c r="E425" i="4"/>
  <c r="D420" i="1" s="1"/>
  <c r="D418" i="1"/>
  <c r="H20" i="9"/>
  <c r="F643" i="4"/>
  <c r="C637" i="1"/>
  <c r="H412" i="1"/>
  <c r="G412" i="1"/>
  <c r="H296" i="1"/>
  <c r="G296" i="1"/>
  <c r="E299" i="9"/>
  <c r="F424" i="4"/>
  <c r="C419" i="1"/>
  <c r="G1011" i="1"/>
  <c r="H8" i="3"/>
  <c r="H1011" i="1"/>
  <c r="H417" i="1"/>
  <c r="G417" i="1"/>
  <c r="F300" i="4"/>
  <c r="G295" i="1"/>
  <c r="H295" i="1"/>
  <c r="N3" i="9"/>
  <c r="I11" i="3"/>
  <c r="E645" i="4"/>
  <c r="D637" i="1"/>
  <c r="D644" i="4"/>
  <c r="D425" i="4"/>
  <c r="F423" i="4"/>
  <c r="C418" i="1"/>
  <c r="G20" i="9"/>
  <c r="E20" i="9" s="1"/>
  <c r="B20" i="9" s="1"/>
  <c r="G1180" i="1"/>
  <c r="H1180" i="1"/>
  <c r="H413" i="1"/>
  <c r="G413" i="1"/>
  <c r="G634" i="1"/>
  <c r="H634" i="1"/>
  <c r="F301" i="4"/>
  <c r="C297" i="1"/>
  <c r="G633" i="1"/>
  <c r="H633" i="1"/>
  <c r="M3" i="9" l="1"/>
  <c r="B299" i="9"/>
  <c r="H297" i="1"/>
  <c r="G297" i="1"/>
  <c r="F644" i="4"/>
  <c r="D646" i="4"/>
  <c r="C638" i="1"/>
  <c r="G637" i="1"/>
  <c r="H637" i="1"/>
  <c r="F425" i="4"/>
  <c r="C420" i="1"/>
  <c r="H418" i="1"/>
  <c r="G418" i="1"/>
  <c r="G419" i="1"/>
  <c r="H419" i="1"/>
  <c r="D639" i="1"/>
  <c r="D645" i="4"/>
  <c r="E646" i="4"/>
  <c r="D638" i="1"/>
  <c r="E650" i="4" l="1"/>
  <c r="D640" i="1"/>
  <c r="E649" i="4"/>
  <c r="D649" i="4"/>
  <c r="F645" i="4"/>
  <c r="C639" i="1"/>
  <c r="G420" i="1"/>
  <c r="H420" i="1"/>
  <c r="G638" i="1"/>
  <c r="H638" i="1"/>
  <c r="F646" i="4"/>
  <c r="D650" i="4"/>
  <c r="C640" i="1"/>
  <c r="H334" i="9"/>
  <c r="G334" i="9"/>
  <c r="E334" i="9" l="1"/>
  <c r="B334" i="9" s="1"/>
  <c r="F650" i="4"/>
  <c r="H20" i="3"/>
  <c r="C644" i="1"/>
  <c r="F649" i="4"/>
  <c r="H19" i="3"/>
  <c r="C643" i="1"/>
  <c r="G297" i="9"/>
  <c r="E297" i="9" s="1"/>
  <c r="B297" i="9" s="1"/>
  <c r="I19" i="3"/>
  <c r="D643" i="1"/>
  <c r="G639" i="1"/>
  <c r="H639" i="1"/>
  <c r="H7" i="3"/>
  <c r="G640" i="1"/>
  <c r="H640" i="1"/>
  <c r="I20" i="3"/>
  <c r="D644" i="1"/>
  <c r="E298" i="9" l="1"/>
  <c r="I8" i="3" s="1"/>
  <c r="G644" i="1"/>
  <c r="H644" i="1"/>
  <c r="J3" i="9"/>
  <c r="G643" i="1"/>
  <c r="H643" i="1"/>
  <c r="H295" i="9" l="1"/>
  <c r="G295" i="9"/>
  <c r="L293" i="9"/>
  <c r="F293" i="9" s="1"/>
  <c r="G18" i="9"/>
  <c r="L16" i="9"/>
  <c r="H15" i="9"/>
  <c r="I7" i="9"/>
  <c r="K9" i="9"/>
  <c r="J6" i="9"/>
  <c r="K5" i="9"/>
  <c r="H18" i="9"/>
  <c r="J12" i="9"/>
  <c r="G17" i="9"/>
  <c r="J7" i="9"/>
  <c r="G22" i="9"/>
  <c r="M16" i="9"/>
  <c r="J8" i="9"/>
  <c r="H16" i="9"/>
  <c r="K10" i="9"/>
  <c r="K13" i="9"/>
  <c r="I6" i="9"/>
  <c r="J13" i="9"/>
  <c r="I13" i="9"/>
  <c r="I8" i="9"/>
  <c r="H22" i="9"/>
  <c r="I17" i="9"/>
  <c r="G21" i="9"/>
  <c r="L15" i="9"/>
  <c r="I9" i="9"/>
  <c r="J17" i="9"/>
  <c r="I11" i="9"/>
  <c r="K8" i="9"/>
  <c r="K12" i="9"/>
  <c r="H21" i="9"/>
  <c r="G16" i="9"/>
  <c r="E16" i="9" s="1"/>
  <c r="I5" i="9"/>
  <c r="K11" i="9"/>
  <c r="I12" i="9"/>
  <c r="J10" i="9"/>
  <c r="E10" i="9" s="1"/>
  <c r="B10" i="9" s="1"/>
  <c r="J9" i="9"/>
  <c r="K6" i="9"/>
  <c r="M15" i="9"/>
  <c r="H17" i="9"/>
  <c r="K7" i="9"/>
  <c r="G15" i="9"/>
  <c r="E15" i="9" s="1"/>
  <c r="J11" i="9"/>
  <c r="J5" i="9"/>
  <c r="E13" i="9" l="1"/>
  <c r="B13" i="9" s="1"/>
  <c r="E12" i="9"/>
  <c r="B12" i="9" s="1"/>
  <c r="E5" i="9"/>
  <c r="F15" i="9"/>
  <c r="B15" i="9" s="1"/>
  <c r="E8" i="9"/>
  <c r="B8" i="9" s="1"/>
  <c r="E18" i="9"/>
  <c r="B18" i="9" s="1"/>
  <c r="E11" i="9"/>
  <c r="B11" i="9" s="1"/>
  <c r="E21" i="9"/>
  <c r="B21" i="9" s="1"/>
  <c r="E22" i="9"/>
  <c r="B22" i="9" s="1"/>
  <c r="E7" i="9"/>
  <c r="B7" i="9" s="1"/>
  <c r="B293" i="9"/>
  <c r="F23" i="9"/>
  <c r="E295" i="9"/>
  <c r="E9" i="9"/>
  <c r="B9" i="9" s="1"/>
  <c r="E6" i="9"/>
  <c r="B6" i="9" s="1"/>
  <c r="E17" i="9"/>
  <c r="B17" i="9" s="1"/>
  <c r="F16" i="9"/>
  <c r="B16" i="9" s="1"/>
  <c r="B295" i="9" l="1"/>
  <c r="E23" i="9"/>
  <c r="I7" i="3" s="1"/>
  <c r="F14" i="9"/>
  <c r="F3" i="9" s="1"/>
  <c r="E14" i="9"/>
  <c r="I13"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<sst xmlns="http://schemas.openxmlformats.org/spreadsheetml/2006/main" count="5571" uniqueCount="3700">
  <si>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</si>
  <si>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</si>
  <si>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</si>
  <si>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</si>
  <si>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</si>
  <si>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</si>
  <si>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</si>
  <si>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</si>
  <si>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</si>
  <si>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</si>
  <si>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</si>
  <si>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</si>
  <si>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</si>
  <si>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</si>
  <si>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</si>
  <si>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</si>
  <si>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</si>
  <si>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</si>
  <si>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</si>
  <si>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</si>
  <si>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</si>
  <si>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</si>
  <si>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</si>
  <si>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</si>
  <si>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</si>
  <si>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</si>
  <si>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</si>
  <si>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</si>
  <si>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</si>
  <si>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</si>
  <si>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GLINA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</si>
  <si>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</si>
  <si>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</si>
  <si>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</si>
  <si>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</si>
  <si>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</si>
  <si>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</si>
  <si>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</si>
  <si>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</si>
  <si>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</si>
  <si>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</si>
  <si>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</si>
  <si>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</si>
  <si>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</si>
  <si>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</si>
  <si>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</si>
  <si>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</si>
  <si>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</si>
  <si>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</si>
  <si>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</si>
  <si>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</si>
  <si>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</si>
  <si>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</si>
  <si>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</si>
  <si>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</si>
  <si>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</si>
  <si>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</si>
  <si>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</si>
  <si>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29164 - KNJIŽNICA I ČITAONICA GLINA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</si>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</sst>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4">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65.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171952.44999999998</v>
      </c>
      <c r="D2" s="14">
        <f>'PR-RAS'!E6</f>
        <v>200565.71</v>
      </c>
      <c r="E2" s="14">
        <v>0</v>
      </c>
      <c r="F2" s="14">
        <v>0</v>
      </c>
      <c r="G2" s="15">
        <f t="shared" ref="G2:G65" si="0">(B2/1000)*(C2*1+D2*2)</f>
        <v>573.08387000000005</v>
      </c>
      <c r="H2" s="15">
        <f t="shared" ref="H2:H65" si="1">ABS(C2-ROUND(C2,0))+ABS(D2-ROUND(D2,0))</f>
        <v>0.73999999999068677</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14600</v>
      </c>
      <c r="D45" s="9">
        <f>'PR-RAS'!E49</f>
        <v>18820</v>
      </c>
      <c r="E45" s="9">
        <v>0</v>
      </c>
      <c r="F45" s="9">
        <v>0</v>
      </c>
      <c r="G45" s="10">
        <f t="shared" si="0"/>
        <v>2298.56</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14600</v>
      </c>
      <c r="D64" s="9">
        <f>'PR-RAS'!E68</f>
        <v>18820</v>
      </c>
      <c r="E64" s="9">
        <v>0</v>
      </c>
      <c r="F64" s="9">
        <v>0</v>
      </c>
      <c r="G64" s="10">
        <f t="shared" si="0"/>
        <v>3291.12</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4700</v>
      </c>
      <c r="D65" s="9">
        <f>'PR-RAS'!E69</f>
        <v>7420</v>
      </c>
      <c r="E65" s="9">
        <v>0</v>
      </c>
      <c r="F65" s="9">
        <v>0</v>
      </c>
      <c r="G65" s="10">
        <f t="shared" si="0"/>
        <v>1250.56</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9900</v>
      </c>
      <c r="D66" s="9">
        <f>'PR-RAS'!E70</f>
        <v>11400</v>
      </c>
      <c r="E66" s="9">
        <v>0</v>
      </c>
      <c r="F66" s="9">
        <v>0</v>
      </c>
      <c r="G66" s="10">
        <f t="shared" ref="G66:G129" si="2">(B66/1000)*(C66*1+D66*2)</f>
        <v>2125.5</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11424.05</v>
      </c>
      <c r="D102" s="9">
        <f>'PR-RAS'!E106</f>
        <v>8696.5</v>
      </c>
      <c r="E102" s="9">
        <v>0</v>
      </c>
      <c r="F102" s="9">
        <v>0</v>
      </c>
      <c r="G102" s="10">
        <f t="shared" si="2"/>
        <v>2910.52205</v>
      </c>
      <c r="H102" s="10">
        <f t="shared" si="3"/>
        <v>0.5499999999992724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11424.05</v>
      </c>
      <c r="D108" s="9">
        <f>'PR-RAS'!E112</f>
        <v>8696.5</v>
      </c>
      <c r="E108" s="9">
        <v>0</v>
      </c>
      <c r="F108" s="9">
        <v>0</v>
      </c>
      <c r="G108" s="10">
        <f t="shared" si="2"/>
        <v>3083.4243499999998</v>
      </c>
      <c r="H108" s="10">
        <f t="shared" si="3"/>
        <v>0.5499999999992724</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11424.05</v>
      </c>
      <c r="D113" s="9">
        <f>'PR-RAS'!E117</f>
        <v>8696.5</v>
      </c>
      <c r="E113" s="9">
        <v>0</v>
      </c>
      <c r="F113" s="9">
        <v>0</v>
      </c>
      <c r="G113" s="10">
        <f t="shared" si="2"/>
        <v>3227.5095999999999</v>
      </c>
      <c r="H113" s="10">
        <f t="shared" si="3"/>
        <v>0.5499999999992724</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1809.83</v>
      </c>
      <c r="D121" s="9">
        <f>'PR-RAS'!E125</f>
        <v>3191.48</v>
      </c>
      <c r="E121" s="9">
        <v>0</v>
      </c>
      <c r="F121" s="9">
        <v>0</v>
      </c>
      <c r="G121" s="10">
        <f t="shared" si="2"/>
        <v>983.13480000000004</v>
      </c>
      <c r="H121" s="10">
        <f t="shared" si="3"/>
        <v>0.65000000000009095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1363.51</v>
      </c>
      <c r="D122" s="9">
        <f>'PR-RAS'!E126</f>
        <v>2441.4</v>
      </c>
      <c r="E122" s="9">
        <v>0</v>
      </c>
      <c r="F122" s="9">
        <v>0</v>
      </c>
      <c r="G122" s="10">
        <f t="shared" si="2"/>
        <v>755.80351000000007</v>
      </c>
      <c r="H122" s="10">
        <f t="shared" si="3"/>
        <v>0.89000000000010004</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1363.51</v>
      </c>
      <c r="D124" s="9">
        <f>'PR-RAS'!E128</f>
        <v>2441.4</v>
      </c>
      <c r="E124" s="9">
        <v>0</v>
      </c>
      <c r="F124" s="9">
        <v>0</v>
      </c>
      <c r="G124" s="10">
        <f t="shared" si="2"/>
        <v>768.29613000000006</v>
      </c>
      <c r="H124" s="10">
        <f t="shared" si="3"/>
        <v>0.89000000000010004</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446.32</v>
      </c>
      <c r="D125" s="9">
        <f>'PR-RAS'!E129</f>
        <v>750.08</v>
      </c>
      <c r="E125" s="9">
        <v>0</v>
      </c>
      <c r="F125" s="9">
        <v>0</v>
      </c>
      <c r="G125" s="10">
        <f t="shared" si="2"/>
        <v>241.36351999999999</v>
      </c>
      <c r="H125" s="10">
        <f t="shared" si="3"/>
        <v>0.40000000000003411</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446.32</v>
      </c>
      <c r="D127" s="9">
        <f>'PR-RAS'!E131</f>
        <v>750.08</v>
      </c>
      <c r="E127" s="9">
        <v>0</v>
      </c>
      <c r="F127" s="9">
        <v>0</v>
      </c>
      <c r="G127" s="10">
        <f t="shared" si="2"/>
        <v>245.25648000000001</v>
      </c>
      <c r="H127" s="10">
        <f t="shared" si="3"/>
        <v>0.40000000000003411</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144118.56999999998</v>
      </c>
      <c r="D130" s="9">
        <f>'PR-RAS'!E134</f>
        <v>169857.72999999998</v>
      </c>
      <c r="E130" s="9">
        <v>0</v>
      </c>
      <c r="F130" s="9">
        <v>0</v>
      </c>
      <c r="G130" s="10">
        <f t="shared" ref="G130:G193" si="4">(B130/1000)*(C130*1+D130*2)</f>
        <v>62414.589869999989</v>
      </c>
      <c r="H130" s="10">
        <f t="shared" ref="H130:H193" si="5">ABS(C130-ROUND(C130,0))+ABS(D130-ROUND(D130,0))</f>
        <v>0.70000000004074536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144118.56999999998</v>
      </c>
      <c r="D131" s="9">
        <f>'PR-RAS'!E135</f>
        <v>169857.72999999998</v>
      </c>
      <c r="E131" s="9">
        <v>0</v>
      </c>
      <c r="F131" s="9">
        <v>0</v>
      </c>
      <c r="G131" s="10">
        <f t="shared" si="4"/>
        <v>62898.423899999987</v>
      </c>
      <c r="H131" s="10">
        <f t="shared" si="5"/>
        <v>0.70000000004074536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142270.74</v>
      </c>
      <c r="D132" s="9">
        <f>'PR-RAS'!E136</f>
        <v>167339.24</v>
      </c>
      <c r="E132" s="9">
        <v>0</v>
      </c>
      <c r="F132" s="9">
        <v>0</v>
      </c>
      <c r="G132" s="10">
        <f t="shared" si="4"/>
        <v>62480.347819999995</v>
      </c>
      <c r="H132" s="10">
        <f t="shared" si="5"/>
        <v>0.5</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1847.83</v>
      </c>
      <c r="D133" s="9">
        <f>'PR-RAS'!E137</f>
        <v>2518.4899999999998</v>
      </c>
      <c r="E133" s="9">
        <v>0</v>
      </c>
      <c r="F133" s="9">
        <v>0</v>
      </c>
      <c r="G133" s="10">
        <f t="shared" si="4"/>
        <v>908.79491999999993</v>
      </c>
      <c r="H133" s="10">
        <f t="shared" si="5"/>
        <v>0.65999999999985448</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162716.70999999996</v>
      </c>
      <c r="D148" s="9">
        <f>'PR-RAS'!E152</f>
        <v>183887.73</v>
      </c>
      <c r="E148" s="9">
        <v>0</v>
      </c>
      <c r="F148" s="9">
        <v>0</v>
      </c>
      <c r="G148" s="10">
        <f t="shared" si="4"/>
        <v>77982.348989999984</v>
      </c>
      <c r="H148" s="10">
        <f t="shared" si="5"/>
        <v>0.56000000002677552</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112264.50999999998</v>
      </c>
      <c r="D149" s="9">
        <f>'PR-RAS'!E153</f>
        <v>132981.44</v>
      </c>
      <c r="E149" s="9">
        <v>0</v>
      </c>
      <c r="F149" s="9">
        <v>0</v>
      </c>
      <c r="G149" s="10">
        <f t="shared" si="4"/>
        <v>55977.653720000002</v>
      </c>
      <c r="H149" s="10">
        <f t="shared" si="5"/>
        <v>0.93000000002211891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86063.18</v>
      </c>
      <c r="D150" s="9">
        <f>'PR-RAS'!E154</f>
        <v>103935.31</v>
      </c>
      <c r="E150" s="9">
        <v>0</v>
      </c>
      <c r="F150" s="9">
        <v>0</v>
      </c>
      <c r="G150" s="10">
        <f t="shared" si="4"/>
        <v>43796.136199999994</v>
      </c>
      <c r="H150" s="10">
        <f t="shared" si="5"/>
        <v>0.48999999999068677</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86063.18</v>
      </c>
      <c r="D151" s="9">
        <f>'PR-RAS'!E155</f>
        <v>103935.31</v>
      </c>
      <c r="E151" s="9">
        <v>0</v>
      </c>
      <c r="F151" s="9">
        <v>0</v>
      </c>
      <c r="G151" s="10">
        <f t="shared" si="4"/>
        <v>44090.07</v>
      </c>
      <c r="H151" s="10">
        <f t="shared" si="5"/>
        <v>0.48999999999068677</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12000.96</v>
      </c>
      <c r="D155" s="9">
        <f>'PR-RAS'!E159</f>
        <v>11896.8</v>
      </c>
      <c r="E155" s="9">
        <v>0</v>
      </c>
      <c r="F155" s="9">
        <v>0</v>
      </c>
      <c r="G155" s="10">
        <f t="shared" si="4"/>
        <v>5512.3622399999995</v>
      </c>
      <c r="H155" s="10">
        <f t="shared" si="5"/>
        <v>0.24000000000160071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14200.37</v>
      </c>
      <c r="D156" s="9">
        <f>'PR-RAS'!E160</f>
        <v>17149.330000000002</v>
      </c>
      <c r="E156" s="9">
        <v>0</v>
      </c>
      <c r="F156" s="9">
        <v>0</v>
      </c>
      <c r="G156" s="10">
        <f t="shared" si="4"/>
        <v>7517.349650000001</v>
      </c>
      <c r="H156" s="10">
        <f t="shared" si="5"/>
        <v>0.70000000000254659</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14200.37</v>
      </c>
      <c r="D158" s="9">
        <f>'PR-RAS'!E162</f>
        <v>17149.330000000002</v>
      </c>
      <c r="E158" s="9">
        <v>0</v>
      </c>
      <c r="F158" s="9">
        <v>0</v>
      </c>
      <c r="G158" s="10">
        <f t="shared" si="4"/>
        <v>7614.3477100000009</v>
      </c>
      <c r="H158" s="10">
        <f t="shared" si="5"/>
        <v>0.70000000000254659</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50452.2</v>
      </c>
      <c r="D160" s="9">
        <f>'PR-RAS'!E164</f>
        <v>50906.290000000008</v>
      </c>
      <c r="E160" s="9">
        <v>0</v>
      </c>
      <c r="F160" s="9">
        <v>0</v>
      </c>
      <c r="G160" s="10">
        <f t="shared" si="4"/>
        <v>24210.100020000005</v>
      </c>
      <c r="H160" s="10">
        <f t="shared" si="5"/>
        <v>0.49000000000523869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5322.92</v>
      </c>
      <c r="D161" s="9">
        <f>'PR-RAS'!E165</f>
        <v>5215.3599999999997</v>
      </c>
      <c r="E161" s="9">
        <v>0</v>
      </c>
      <c r="F161" s="9">
        <v>0</v>
      </c>
      <c r="G161" s="10">
        <f t="shared" si="4"/>
        <v>2520.5823999999998</v>
      </c>
      <c r="H161" s="10">
        <f t="shared" si="5"/>
        <v>0.43999999999959982</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0</v>
      </c>
      <c r="D162" s="9">
        <f>'PR-RAS'!E166</f>
        <v>0</v>
      </c>
      <c r="E162" s="9">
        <v>0</v>
      </c>
      <c r="F162" s="9">
        <v>0</v>
      </c>
      <c r="G162" s="10">
        <f t="shared" si="4"/>
        <v>0</v>
      </c>
      <c r="H162" s="10">
        <f t="shared" si="5"/>
        <v>0</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5322.92</v>
      </c>
      <c r="D163" s="9">
        <f>'PR-RAS'!E167</f>
        <v>5215.3599999999997</v>
      </c>
      <c r="E163" s="9">
        <v>0</v>
      </c>
      <c r="F163" s="9">
        <v>0</v>
      </c>
      <c r="G163" s="10">
        <f t="shared" si="4"/>
        <v>2552.08968</v>
      </c>
      <c r="H163" s="10">
        <f t="shared" si="5"/>
        <v>0.43999999999959982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0</v>
      </c>
      <c r="D164" s="9">
        <f>'PR-RAS'!E168</f>
        <v>0</v>
      </c>
      <c r="E164" s="9">
        <v>0</v>
      </c>
      <c r="F164" s="9">
        <v>0</v>
      </c>
      <c r="G164" s="10">
        <f t="shared" si="4"/>
        <v>0</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15412.96</v>
      </c>
      <c r="D166" s="9">
        <f>'PR-RAS'!E170</f>
        <v>16497.18</v>
      </c>
      <c r="E166" s="9">
        <v>0</v>
      </c>
      <c r="F166" s="9">
        <v>0</v>
      </c>
      <c r="G166" s="10">
        <f t="shared" si="4"/>
        <v>7987.2078000000001</v>
      </c>
      <c r="H166" s="10">
        <f t="shared" si="5"/>
        <v>0.22000000000116415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3680.61</v>
      </c>
      <c r="D167" s="9">
        <f>'PR-RAS'!E171</f>
        <v>2322.41</v>
      </c>
      <c r="E167" s="9">
        <v>0</v>
      </c>
      <c r="F167" s="9">
        <v>0</v>
      </c>
      <c r="G167" s="10">
        <f t="shared" si="4"/>
        <v>1382.0213800000001</v>
      </c>
      <c r="H167" s="10">
        <f t="shared" si="5"/>
        <v>0.79999999999972715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11552.9</v>
      </c>
      <c r="D169" s="9">
        <f>'PR-RAS'!E173</f>
        <v>12849.1</v>
      </c>
      <c r="E169" s="9">
        <v>0</v>
      </c>
      <c r="F169" s="9">
        <v>0</v>
      </c>
      <c r="G169" s="10">
        <f t="shared" si="4"/>
        <v>6258.1848</v>
      </c>
      <c r="H169" s="10">
        <f t="shared" si="5"/>
        <v>0.2000000000007276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105.8</v>
      </c>
      <c r="D170" s="9">
        <f>'PR-RAS'!E174</f>
        <v>1252.02</v>
      </c>
      <c r="E170" s="9">
        <v>0</v>
      </c>
      <c r="F170" s="9">
        <v>0</v>
      </c>
      <c r="G170" s="10">
        <f t="shared" si="4"/>
        <v>441.06296000000003</v>
      </c>
      <c r="H170" s="10">
        <f t="shared" si="5"/>
        <v>0.21999999999998465</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0</v>
      </c>
      <c r="D171" s="9">
        <f>'PR-RAS'!E175</f>
        <v>0</v>
      </c>
      <c r="E171" s="9">
        <v>0</v>
      </c>
      <c r="F171" s="9">
        <v>0</v>
      </c>
      <c r="G171" s="10">
        <f t="shared" si="4"/>
        <v>0</v>
      </c>
      <c r="H171" s="10">
        <f t="shared" si="5"/>
        <v>0</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73.650000000000006</v>
      </c>
      <c r="D173" s="9">
        <f>'PR-RAS'!E177</f>
        <v>73.650000000000006</v>
      </c>
      <c r="E173" s="9">
        <v>0</v>
      </c>
      <c r="F173" s="9">
        <v>0</v>
      </c>
      <c r="G173" s="10">
        <f t="shared" si="4"/>
        <v>38.003399999999999</v>
      </c>
      <c r="H173" s="10">
        <f t="shared" si="5"/>
        <v>0.69999999999998863</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28602.809999999998</v>
      </c>
      <c r="D174" s="9">
        <f>'PR-RAS'!E178</f>
        <v>27275.34</v>
      </c>
      <c r="E174" s="9">
        <v>0</v>
      </c>
      <c r="F174" s="9">
        <v>0</v>
      </c>
      <c r="G174" s="10">
        <f t="shared" si="4"/>
        <v>14385.553769999997</v>
      </c>
      <c r="H174" s="10">
        <f t="shared" si="5"/>
        <v>0.53000000000247383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580.57000000000005</v>
      </c>
      <c r="D175" s="9">
        <f>'PR-RAS'!E179</f>
        <v>1187.23</v>
      </c>
      <c r="E175" s="9">
        <v>0</v>
      </c>
      <c r="F175" s="9">
        <v>0</v>
      </c>
      <c r="G175" s="10">
        <f t="shared" si="4"/>
        <v>514.17521999999997</v>
      </c>
      <c r="H175" s="10">
        <f t="shared" si="5"/>
        <v>0.65999999999996817</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6547.5</v>
      </c>
      <c r="D176" s="9">
        <f>'PR-RAS'!E180</f>
        <v>611.29999999999995</v>
      </c>
      <c r="E176" s="9">
        <v>0</v>
      </c>
      <c r="F176" s="9">
        <v>0</v>
      </c>
      <c r="G176" s="10">
        <f t="shared" si="4"/>
        <v>1359.7674999999999</v>
      </c>
      <c r="H176" s="10">
        <f t="shared" si="5"/>
        <v>0.79999999999995453</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1361.16</v>
      </c>
      <c r="D178" s="9">
        <f>'PR-RAS'!E182</f>
        <v>2357.0700000000002</v>
      </c>
      <c r="E178" s="9">
        <v>0</v>
      </c>
      <c r="F178" s="9">
        <v>0</v>
      </c>
      <c r="G178" s="10">
        <f t="shared" si="4"/>
        <v>1075.3280999999999</v>
      </c>
      <c r="H178" s="10">
        <f t="shared" si="5"/>
        <v>0.23000000000024556</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353.3</v>
      </c>
      <c r="D179" s="9">
        <f>'PR-RAS'!E183</f>
        <v>223.9</v>
      </c>
      <c r="E179" s="9">
        <v>0</v>
      </c>
      <c r="F179" s="9">
        <v>0</v>
      </c>
      <c r="G179" s="10">
        <f t="shared" si="4"/>
        <v>142.5958</v>
      </c>
      <c r="H179" s="10">
        <f t="shared" si="5"/>
        <v>0.40000000000000568</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160</v>
      </c>
      <c r="D180" s="9">
        <f>'PR-RAS'!E184</f>
        <v>640</v>
      </c>
      <c r="E180" s="9">
        <v>0</v>
      </c>
      <c r="F180" s="9">
        <v>0</v>
      </c>
      <c r="G180" s="10">
        <f t="shared" si="4"/>
        <v>257.76</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18905.38</v>
      </c>
      <c r="D181" s="9">
        <f>'PR-RAS'!E185</f>
        <v>21940.51</v>
      </c>
      <c r="E181" s="9">
        <v>0</v>
      </c>
      <c r="F181" s="9">
        <v>0</v>
      </c>
      <c r="G181" s="10">
        <f t="shared" si="4"/>
        <v>11301.551999999998</v>
      </c>
      <c r="H181" s="10">
        <f t="shared" si="5"/>
        <v>0.87000000000261934</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478.17</v>
      </c>
      <c r="D182" s="9">
        <f>'PR-RAS'!E186</f>
        <v>315.33</v>
      </c>
      <c r="E182" s="9">
        <v>0</v>
      </c>
      <c r="F182" s="9">
        <v>0</v>
      </c>
      <c r="G182" s="10">
        <f t="shared" si="4"/>
        <v>200.69822999999997</v>
      </c>
      <c r="H182" s="10">
        <f t="shared" si="5"/>
        <v>0.5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216.73</v>
      </c>
      <c r="D183" s="9">
        <f>'PR-RAS'!E187</f>
        <v>0</v>
      </c>
      <c r="E183" s="9">
        <v>0</v>
      </c>
      <c r="F183" s="9">
        <v>0</v>
      </c>
      <c r="G183" s="10">
        <f t="shared" si="4"/>
        <v>39.444859999999998</v>
      </c>
      <c r="H183" s="10">
        <f t="shared" si="5"/>
        <v>0.27000000000001023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1113.51</v>
      </c>
      <c r="D190" s="9">
        <f>'PR-RAS'!E194</f>
        <v>1918.4099999999999</v>
      </c>
      <c r="E190" s="9">
        <v>0</v>
      </c>
      <c r="F190" s="9">
        <v>0</v>
      </c>
      <c r="G190" s="10">
        <f t="shared" si="4"/>
        <v>935.61236999999994</v>
      </c>
      <c r="H190" s="10">
        <f t="shared" si="5"/>
        <v>0.89999999999986358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453.43</v>
      </c>
      <c r="D192" s="9">
        <f>'PR-RAS'!E196</f>
        <v>453.43</v>
      </c>
      <c r="E192" s="9">
        <v>0</v>
      </c>
      <c r="F192" s="9">
        <v>0</v>
      </c>
      <c r="G192" s="10">
        <f t="shared" si="4"/>
        <v>259.81538999999998</v>
      </c>
      <c r="H192" s="10">
        <f t="shared" si="5"/>
        <v>0.86000000000001364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360.72</v>
      </c>
      <c r="D193" s="9">
        <f>'PR-RAS'!E197</f>
        <v>357.7</v>
      </c>
      <c r="E193" s="9">
        <v>0</v>
      </c>
      <c r="F193" s="9">
        <v>0</v>
      </c>
      <c r="G193" s="10">
        <f t="shared" si="4"/>
        <v>206.61503999999999</v>
      </c>
      <c r="H193" s="10">
        <f t="shared" si="5"/>
        <v>0.57999999999998408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255.12</v>
      </c>
      <c r="D195" s="9">
        <f>'PR-RAS'!E199</f>
        <v>1071.5899999999999</v>
      </c>
      <c r="E195" s="9">
        <v>0</v>
      </c>
      <c r="F195" s="9">
        <v>0</v>
      </c>
      <c r="G195" s="10">
        <f t="shared" si="6"/>
        <v>465.27019999999999</v>
      </c>
      <c r="H195" s="10">
        <f t="shared" si="7"/>
        <v>0.5300000000000864</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44.24</v>
      </c>
      <c r="D197" s="9">
        <f>'PR-RAS'!E201</f>
        <v>35.69</v>
      </c>
      <c r="E197" s="9">
        <v>0</v>
      </c>
      <c r="F197" s="9">
        <v>0</v>
      </c>
      <c r="G197" s="10">
        <f t="shared" si="6"/>
        <v>22.661520000000003</v>
      </c>
      <c r="H197" s="10">
        <f t="shared" si="7"/>
        <v>0.55000000000000426</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162716.70999999996</v>
      </c>
      <c r="D295" s="9">
        <f>'PR-RAS'!E299</f>
        <v>183887.73</v>
      </c>
      <c r="E295" s="9">
        <v>0</v>
      </c>
      <c r="F295" s="9">
        <v>0</v>
      </c>
      <c r="G295" s="10">
        <f t="shared" si="8"/>
        <v>155964.69797999997</v>
      </c>
      <c r="H295" s="10">
        <f t="shared" si="9"/>
        <v>0.56000000002677552</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9235.7400000000198</v>
      </c>
      <c r="D296" s="9">
        <f>'PR-RAS'!E300</f>
        <v>16677.979999999981</v>
      </c>
      <c r="E296" s="9">
        <v>0</v>
      </c>
      <c r="F296" s="9">
        <v>0</v>
      </c>
      <c r="G296" s="10">
        <f t="shared" si="8"/>
        <v>12564.551499999994</v>
      </c>
      <c r="H296" s="10">
        <f t="shared" si="9"/>
        <v>0.27999999999883585</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9422.9599999999991</v>
      </c>
      <c r="D299" s="9">
        <f>'PR-RAS'!E303</f>
        <v>12381.37</v>
      </c>
      <c r="E299" s="9">
        <v>0</v>
      </c>
      <c r="F299" s="9">
        <v>0</v>
      </c>
      <c r="G299" s="10">
        <f t="shared" si="8"/>
        <v>10187.338599999999</v>
      </c>
      <c r="H299" s="10">
        <f t="shared" si="9"/>
        <v>0.41000000000167347</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435.7</v>
      </c>
      <c r="D300" s="9">
        <f>'PR-RAS'!E304</f>
        <v>353.73</v>
      </c>
      <c r="E300" s="9">
        <v>0</v>
      </c>
      <c r="F300" s="9">
        <v>0</v>
      </c>
      <c r="G300" s="10">
        <f t="shared" si="8"/>
        <v>341.80484000000001</v>
      </c>
      <c r="H300" s="10">
        <f t="shared" si="9"/>
        <v>0.56999999999999318</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435.7</v>
      </c>
      <c r="D301" s="9">
        <f>'PR-RAS'!E305</f>
        <v>353.73</v>
      </c>
      <c r="E301" s="9">
        <v>0</v>
      </c>
      <c r="F301" s="9">
        <v>0</v>
      </c>
      <c r="G301" s="10">
        <f t="shared" si="8"/>
        <v>342.94800000000004</v>
      </c>
      <c r="H301" s="10">
        <f t="shared" si="9"/>
        <v>0.56999999999999318</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12194.150000000001</v>
      </c>
      <c r="D355" s="9">
        <f>'PR-RAS'!E360</f>
        <v>14668.57</v>
      </c>
      <c r="E355" s="9">
        <v>0</v>
      </c>
      <c r="F355" s="9">
        <v>0</v>
      </c>
      <c r="G355" s="10">
        <f t="shared" si="10"/>
        <v>14702.076659999999</v>
      </c>
      <c r="H355" s="10">
        <f t="shared" si="11"/>
        <v>0.58000000000174623</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12194.150000000001</v>
      </c>
      <c r="D368" s="9">
        <f>'PR-RAS'!E373</f>
        <v>14668.57</v>
      </c>
      <c r="E368" s="9">
        <v>0</v>
      </c>
      <c r="F368" s="9">
        <v>0</v>
      </c>
      <c r="G368" s="10">
        <f t="shared" si="10"/>
        <v>15241.98343</v>
      </c>
      <c r="H368" s="10">
        <f t="shared" si="11"/>
        <v>0.58000000000174623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2167.86</v>
      </c>
      <c r="D374" s="9">
        <f>'PR-RAS'!E379</f>
        <v>4294</v>
      </c>
      <c r="E374" s="9">
        <v>0</v>
      </c>
      <c r="F374" s="9">
        <v>0</v>
      </c>
      <c r="G374" s="10">
        <f t="shared" si="10"/>
        <v>4011.9357800000002</v>
      </c>
      <c r="H374" s="10">
        <f t="shared" si="11"/>
        <v>0.13999999999987267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2167.86</v>
      </c>
      <c r="D375" s="9">
        <f>'PR-RAS'!E380</f>
        <v>4294</v>
      </c>
      <c r="E375" s="9">
        <v>0</v>
      </c>
      <c r="F375" s="9">
        <v>0</v>
      </c>
      <c r="G375" s="10">
        <f t="shared" si="10"/>
        <v>4022.69164</v>
      </c>
      <c r="H375" s="10">
        <f t="shared" si="11"/>
        <v>0.13999999999987267</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10026.290000000001</v>
      </c>
      <c r="D388" s="9">
        <f>'PR-RAS'!E393</f>
        <v>10374.57</v>
      </c>
      <c r="E388" s="9">
        <v>0</v>
      </c>
      <c r="F388" s="9">
        <v>0</v>
      </c>
      <c r="G388" s="10">
        <f t="shared" si="12"/>
        <v>11910.091410000001</v>
      </c>
      <c r="H388" s="10">
        <f t="shared" si="13"/>
        <v>0.72000000000116415</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10026.290000000001</v>
      </c>
      <c r="D389" s="9">
        <f>'PR-RAS'!E394</f>
        <v>10374.57</v>
      </c>
      <c r="E389" s="9">
        <v>0</v>
      </c>
      <c r="F389" s="9">
        <v>0</v>
      </c>
      <c r="G389" s="10">
        <f t="shared" si="12"/>
        <v>11940.866840000001</v>
      </c>
      <c r="H389" s="10">
        <f t="shared" si="13"/>
        <v>0.72000000000116415</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12194.150000000001</v>
      </c>
      <c r="D413" s="9">
        <f>'PR-RAS'!E418</f>
        <v>14668.57</v>
      </c>
      <c r="E413" s="9">
        <v>0</v>
      </c>
      <c r="F413" s="9">
        <v>0</v>
      </c>
      <c r="G413" s="10">
        <f t="shared" si="12"/>
        <v>17110.891479999998</v>
      </c>
      <c r="H413" s="10">
        <f t="shared" si="13"/>
        <v>0.58000000000174623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171952.44999999998</v>
      </c>
      <c r="D417" s="9">
        <f>'PR-RAS'!E422</f>
        <v>200565.71</v>
      </c>
      <c r="E417" s="9">
        <v>0</v>
      </c>
      <c r="F417" s="9">
        <v>0</v>
      </c>
      <c r="G417" s="10">
        <f t="shared" si="12"/>
        <v>238402.88991999999</v>
      </c>
      <c r="H417" s="10">
        <f t="shared" si="13"/>
        <v>0.73999999999068677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174910.85999999996</v>
      </c>
      <c r="D418" s="9">
        <f>'PR-RAS'!E423</f>
        <v>198556.30000000002</v>
      </c>
      <c r="E418" s="9">
        <v>0</v>
      </c>
      <c r="F418" s="9">
        <v>0</v>
      </c>
      <c r="G418" s="10">
        <f t="shared" si="12"/>
        <v>238533.78281999996</v>
      </c>
      <c r="H418" s="10">
        <f t="shared" si="13"/>
        <v>0.44000000006053597</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2009.4099999999744</v>
      </c>
      <c r="E419" s="9">
        <v>0</v>
      </c>
      <c r="F419" s="9">
        <v>0</v>
      </c>
      <c r="G419" s="10">
        <f t="shared" si="12"/>
        <v>1679.8667599999785</v>
      </c>
      <c r="H419" s="10">
        <f t="shared" si="13"/>
        <v>0.40999999997438863</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2958.4099999999744</v>
      </c>
      <c r="D420" s="9">
        <f>'PR-RAS'!E425</f>
        <v>0</v>
      </c>
      <c r="E420" s="9">
        <v>0</v>
      </c>
      <c r="F420" s="9">
        <v>0</v>
      </c>
      <c r="G420" s="10">
        <f t="shared" si="12"/>
        <v>1239.5737899999892</v>
      </c>
      <c r="H420" s="10">
        <f t="shared" si="13"/>
        <v>0.40999999997438863</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9422.9599999999991</v>
      </c>
      <c r="D422" s="9">
        <f>'PR-RAS'!E427</f>
        <v>12381.37</v>
      </c>
      <c r="E422" s="9">
        <v>0</v>
      </c>
      <c r="F422" s="9">
        <v>0</v>
      </c>
      <c r="G422" s="10">
        <f t="shared" si="12"/>
        <v>14392.179699999999</v>
      </c>
      <c r="H422" s="10">
        <f t="shared" si="13"/>
        <v>0.41000000000167347</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435.7</v>
      </c>
      <c r="D423" s="9">
        <f>'PR-RAS'!E428</f>
        <v>353.73</v>
      </c>
      <c r="E423" s="9">
        <v>0</v>
      </c>
      <c r="F423" s="9">
        <v>0</v>
      </c>
      <c r="G423" s="10">
        <f t="shared" si="12"/>
        <v>482.41352000000001</v>
      </c>
      <c r="H423" s="10">
        <f t="shared" si="13"/>
        <v>0.56999999999999318</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171952.44999999998</v>
      </c>
      <c r="D637" s="9">
        <f>'PR-RAS'!E643</f>
        <v>200565.71</v>
      </c>
      <c r="E637" s="9">
        <v>0</v>
      </c>
      <c r="F637" s="9">
        <v>0</v>
      </c>
      <c r="G637" s="10">
        <f t="shared" si="18"/>
        <v>364481.34132000001</v>
      </c>
      <c r="H637" s="10">
        <f t="shared" si="19"/>
        <v>0.73999999999068677</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174910.85999999996</v>
      </c>
      <c r="D638" s="9">
        <f>'PR-RAS'!E644</f>
        <v>198556.30000000002</v>
      </c>
      <c r="E638" s="9">
        <v>0</v>
      </c>
      <c r="F638" s="9">
        <v>0</v>
      </c>
      <c r="G638" s="10">
        <f t="shared" si="18"/>
        <v>364378.94402</v>
      </c>
      <c r="H638" s="10">
        <f t="shared" si="19"/>
        <v>0.44000000006053597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2009.4099999999744</v>
      </c>
      <c r="E639" s="9">
        <v>0</v>
      </c>
      <c r="F639" s="9">
        <v>0</v>
      </c>
      <c r="G639" s="10">
        <f t="shared" si="18"/>
        <v>2564.0071599999674</v>
      </c>
      <c r="H639" s="10">
        <f t="shared" si="19"/>
        <v>0.40999999997438863</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2958.4099999999744</v>
      </c>
      <c r="D640" s="9">
        <f>'PR-RAS'!E646</f>
        <v>0</v>
      </c>
      <c r="E640" s="9">
        <v>0</v>
      </c>
      <c r="F640" s="9">
        <v>0</v>
      </c>
      <c r="G640" s="10">
        <f t="shared" si="18"/>
        <v>1890.4239899999836</v>
      </c>
      <c r="H640" s="10">
        <f t="shared" si="19"/>
        <v>0.40999999997438863</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9422.9599999999991</v>
      </c>
      <c r="D642" s="9">
        <f>'PR-RAS'!E648</f>
        <v>12381.37</v>
      </c>
      <c r="E642" s="9">
        <v>0</v>
      </c>
      <c r="F642" s="9">
        <v>0</v>
      </c>
      <c r="G642" s="10">
        <f t="shared" ref="G642:G705" si="20">(B642/1000)*(C642*1+D642*2)</f>
        <v>21913.0337</v>
      </c>
      <c r="H642" s="10">
        <f t="shared" ref="H642:H705" si="21">ABS(C642-ROUND(C642,0))+ABS(D642-ROUND(D642,0))</f>
        <v>0.41000000000167347</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12381.369999999974</v>
      </c>
      <c r="D644" s="9">
        <f>'PR-RAS'!E650</f>
        <v>10371.960000000026</v>
      </c>
      <c r="E644" s="9">
        <v>0</v>
      </c>
      <c r="F644" s="9">
        <v>0</v>
      </c>
      <c r="G644" s="10">
        <f t="shared" si="20"/>
        <v>21299.561470000015</v>
      </c>
      <c r="H644" s="10">
        <f t="shared" si="21"/>
        <v>0.40999999994710379</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11016.38</v>
      </c>
      <c r="D647" s="9">
        <f>'PR-RAS'!E654</f>
        <v>17159</v>
      </c>
      <c r="E647" s="9">
        <v>0</v>
      </c>
      <c r="F647" s="9">
        <v>0</v>
      </c>
      <c r="G647" s="10">
        <f t="shared" si="20"/>
        <v>29286.009480000001</v>
      </c>
      <c r="H647" s="10">
        <f t="shared" si="21"/>
        <v>0.37999999999919964</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11016.38</v>
      </c>
      <c r="D648" s="9">
        <f>'PR-RAS'!E655</f>
        <v>17159</v>
      </c>
      <c r="E648" s="9">
        <v>0</v>
      </c>
      <c r="F648" s="9">
        <v>0</v>
      </c>
      <c r="G648" s="10">
        <f t="shared" si="20"/>
        <v>29331.343860000001</v>
      </c>
      <c r="H648" s="10">
        <f t="shared" si="21"/>
        <v>0.37999999999919964</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8</v>
      </c>
      <c r="D651" s="9">
        <f>'PR-RAS'!E658</f>
        <v>7</v>
      </c>
      <c r="E651" s="9">
        <v>0</v>
      </c>
      <c r="F651" s="9">
        <v>0</v>
      </c>
      <c r="G651" s="10">
        <f t="shared" si="20"/>
        <v>14.3</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6</v>
      </c>
      <c r="D653" s="9">
        <f>'PR-RAS'!E660</f>
        <v>5</v>
      </c>
      <c r="E653" s="9">
        <v>0</v>
      </c>
      <c r="F653" s="9">
        <v>0</v>
      </c>
      <c r="G653" s="10">
        <f t="shared" si="20"/>
        <v>10.432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4700</v>
      </c>
      <c r="D676" s="9">
        <f>'PR-RAS'!E683</f>
        <v>7420</v>
      </c>
      <c r="E676" s="9">
        <v>0</v>
      </c>
      <c r="F676" s="9">
        <v>0</v>
      </c>
      <c r="G676" s="10">
        <f t="shared" si="20"/>
        <v>13189.5</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9900</v>
      </c>
      <c r="D678" s="9">
        <f>'PR-RAS'!E685</f>
        <v>11400</v>
      </c>
      <c r="E678" s="9">
        <v>0</v>
      </c>
      <c r="F678" s="9">
        <v>0</v>
      </c>
      <c r="G678" s="10">
        <f t="shared" si="20"/>
        <v>22137.9</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11424.05</v>
      </c>
      <c r="D717" s="9">
        <f>'PR-RAS'!E724</f>
        <v>8696.5</v>
      </c>
      <c r="E717" s="9">
        <v>0</v>
      </c>
      <c r="F717" s="9">
        <v>0</v>
      </c>
      <c r="G717" s="10">
        <f t="shared" si="22"/>
        <v>20633.007799999999</v>
      </c>
      <c r="H717" s="10">
        <f t="shared" si="23"/>
        <v>0.5499999999992724</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5322.92</v>
      </c>
      <c r="D727" s="9">
        <f>'PR-RAS'!E734</f>
        <v>5215.3599999999997</v>
      </c>
      <c r="E727" s="9">
        <v>0</v>
      </c>
      <c r="F727" s="9">
        <v>0</v>
      </c>
      <c r="G727" s="10">
        <f t="shared" si="22"/>
        <v>11437.14264</v>
      </c>
      <c r="H727" s="10">
        <f t="shared" si="23"/>
        <v>0.43999999999959982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160</v>
      </c>
      <c r="D729" s="9">
        <f>'PR-RAS'!E736</f>
        <v>640</v>
      </c>
      <c r="E729" s="9">
        <v>0</v>
      </c>
      <c r="F729" s="9">
        <v>0</v>
      </c>
      <c r="G729" s="10">
        <f t="shared" si="22"/>
        <v>1048.32</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492.06</v>
      </c>
      <c r="D730" s="9">
        <f>'PR-RAS'!E737</f>
        <v>973.37</v>
      </c>
      <c r="E730" s="9">
        <v>0</v>
      </c>
      <c r="F730" s="9">
        <v>0</v>
      </c>
      <c r="G730" s="10">
        <f t="shared" si="22"/>
        <v>1777.8852000000002</v>
      </c>
      <c r="H730" s="10">
        <f t="shared" si="23"/>
        <v>0.43000000000000682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2612.77</v>
      </c>
      <c r="D731" s="9">
        <f>'PR-RAS'!E738</f>
        <v>2121.88</v>
      </c>
      <c r="E731" s="9">
        <v>0</v>
      </c>
      <c r="F731" s="9">
        <v>0</v>
      </c>
      <c r="G731" s="10">
        <f t="shared" si="22"/>
        <v>5005.2669000000005</v>
      </c>
      <c r="H731" s="10">
        <f t="shared" si="23"/>
        <v>0.34999999999990905</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348.05</v>
      </c>
      <c r="D735" s="9">
        <f>'PR-RAS'!E742</f>
        <v>348.05</v>
      </c>
      <c r="E735" s="9">
        <v>0</v>
      </c>
      <c r="F735" s="9">
        <v>0</v>
      </c>
      <c r="G735" s="10">
        <f t="shared" si="22"/>
        <v>766.40610000000004</v>
      </c>
      <c r="H735" s="10">
        <f t="shared" si="23"/>
        <v>0.10000000000002274</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266395.50000000006</v>
      </c>
      <c r="D1011" s="14">
        <f>BILANCA!E6</f>
        <v>261473.36</v>
      </c>
      <c r="E1011" s="14">
        <v>0</v>
      </c>
      <c r="F1011" s="14">
        <v>0</v>
      </c>
      <c r="G1011" s="15">
        <f t="shared" ref="G1011:G1074" si="32">B1011/1000*C1011+B1011/500*D1011</f>
        <v>789.34222000000011</v>
      </c>
      <c r="H1011" s="15">
        <f t="shared" si="31"/>
        <v>0.8599999999278225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265431.75000000006</v>
      </c>
      <c r="D1012" s="9">
        <f>BILANCA!E7</f>
        <v>261119.62999999998</v>
      </c>
      <c r="E1012" s="9">
        <v>0</v>
      </c>
      <c r="F1012" s="9">
        <v>0</v>
      </c>
      <c r="G1012" s="10">
        <f t="shared" si="32"/>
        <v>1575.34202</v>
      </c>
      <c r="H1012" s="10">
        <f t="shared" si="31"/>
        <v>0.61999999996623956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265431.75000000006</v>
      </c>
      <c r="D1017" s="9">
        <f>BILANCA!E12</f>
        <v>261119.62999999998</v>
      </c>
      <c r="E1017" s="9">
        <v>0</v>
      </c>
      <c r="F1017" s="9">
        <v>0</v>
      </c>
      <c r="G1017" s="10">
        <f t="shared" si="32"/>
        <v>5513.6970700000002</v>
      </c>
      <c r="H1017" s="10">
        <f t="shared" si="31"/>
        <v>0.61999999996623956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8060.7700000000041</v>
      </c>
      <c r="D1024" s="9">
        <f>BILANCA!E19</f>
        <v>9083.4000000000015</v>
      </c>
      <c r="E1024" s="9">
        <v>0</v>
      </c>
      <c r="F1024" s="9">
        <v>0</v>
      </c>
      <c r="G1024" s="10">
        <f t="shared" si="32"/>
        <v>367.18598000000009</v>
      </c>
      <c r="H1024" s="10">
        <f t="shared" si="31"/>
        <v>0.62999999999738066</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43344.44</v>
      </c>
      <c r="D1025" s="9">
        <f>BILANCA!E20</f>
        <v>47638.44</v>
      </c>
      <c r="E1025" s="9">
        <v>0</v>
      </c>
      <c r="F1025" s="9">
        <v>0</v>
      </c>
      <c r="G1025" s="10">
        <f t="shared" si="32"/>
        <v>2079.3198000000002</v>
      </c>
      <c r="H1025" s="10">
        <f t="shared" si="31"/>
        <v>0.88000000000465661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2508.38</v>
      </c>
      <c r="D1026" s="9">
        <f>BILANCA!E21</f>
        <v>2508.38</v>
      </c>
      <c r="E1026" s="9">
        <v>0</v>
      </c>
      <c r="F1026" s="9">
        <v>0</v>
      </c>
      <c r="G1026" s="10">
        <f t="shared" si="32"/>
        <v>120.40224000000001</v>
      </c>
      <c r="H1026" s="10">
        <f t="shared" ref="H1026:H1089" si="33">ABS(C1026-ROUND(C1026,0))+ABS(D1026-ROUND(D1026,0))</f>
        <v>0.76000000000021828</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4387.6899999999996</v>
      </c>
      <c r="D1027" s="9">
        <f>BILANCA!E22</f>
        <v>4387.6899999999996</v>
      </c>
      <c r="E1027" s="9">
        <v>0</v>
      </c>
      <c r="F1027" s="9">
        <v>0</v>
      </c>
      <c r="G1027" s="10">
        <f t="shared" si="32"/>
        <v>223.77218999999997</v>
      </c>
      <c r="H1027" s="10">
        <f t="shared" si="33"/>
        <v>0.62000000000080036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130.44</v>
      </c>
      <c r="D1029" s="9">
        <f>BILANCA!E24</f>
        <v>130.44</v>
      </c>
      <c r="E1029" s="9">
        <v>0</v>
      </c>
      <c r="F1029" s="9">
        <v>0</v>
      </c>
      <c r="G1029" s="10">
        <f t="shared" si="32"/>
        <v>7.4350799999999992</v>
      </c>
      <c r="H1029" s="10">
        <f t="shared" si="33"/>
        <v>0.87999999999999545</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0</v>
      </c>
      <c r="D1031" s="9">
        <f>BILANCA!E26</f>
        <v>0</v>
      </c>
      <c r="E1031" s="9">
        <v>0</v>
      </c>
      <c r="F1031" s="9">
        <v>0</v>
      </c>
      <c r="G1031" s="10">
        <f t="shared" si="32"/>
        <v>0</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42310.18</v>
      </c>
      <c r="D1033" s="9">
        <f>BILANCA!E28</f>
        <v>45581.55</v>
      </c>
      <c r="E1033" s="9">
        <v>0</v>
      </c>
      <c r="F1033" s="9">
        <v>0</v>
      </c>
      <c r="G1033" s="10">
        <f t="shared" si="32"/>
        <v>3069.88544</v>
      </c>
      <c r="H1033" s="10">
        <f t="shared" si="33"/>
        <v>0.62999999999738066</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257370.98000000004</v>
      </c>
      <c r="D1040" s="9">
        <f>BILANCA!E35</f>
        <v>252036.22999999998</v>
      </c>
      <c r="E1040" s="9">
        <v>0</v>
      </c>
      <c r="F1040" s="9">
        <v>0</v>
      </c>
      <c r="G1040" s="10">
        <f t="shared" si="32"/>
        <v>22843.303199999998</v>
      </c>
      <c r="H1040" s="10">
        <f t="shared" si="33"/>
        <v>0.24999999994179234</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352302.28</v>
      </c>
      <c r="D1041" s="9">
        <f>BILANCA!E36</f>
        <v>362676.85</v>
      </c>
      <c r="E1041" s="9">
        <v>0</v>
      </c>
      <c r="F1041" s="9">
        <v>0</v>
      </c>
      <c r="G1041" s="10">
        <f t="shared" si="32"/>
        <v>33407.335379999997</v>
      </c>
      <c r="H1041" s="10">
        <f t="shared" si="33"/>
        <v>0.43000000005122274</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94931.3</v>
      </c>
      <c r="D1045" s="9">
        <f>BILANCA!E40</f>
        <v>110640.62</v>
      </c>
      <c r="E1045" s="9">
        <v>0</v>
      </c>
      <c r="F1045" s="9">
        <v>0</v>
      </c>
      <c r="G1045" s="10">
        <f t="shared" si="32"/>
        <v>11067.438900000001</v>
      </c>
      <c r="H1045" s="10">
        <f t="shared" si="33"/>
        <v>0.680000000007567</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425.62</v>
      </c>
      <c r="D1052" s="9">
        <f>BILANCA!E47</f>
        <v>425.62</v>
      </c>
      <c r="E1052" s="9">
        <v>0</v>
      </c>
      <c r="F1052" s="9">
        <v>0</v>
      </c>
      <c r="G1052" s="10">
        <f t="shared" si="32"/>
        <v>53.628119999999996</v>
      </c>
      <c r="H1052" s="10">
        <f t="shared" si="33"/>
        <v>0.75999999999999091</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5168.42</v>
      </c>
      <c r="D1053" s="9">
        <f>BILANCA!E48</f>
        <v>5168.42</v>
      </c>
      <c r="E1053" s="9">
        <v>0</v>
      </c>
      <c r="F1053" s="9">
        <v>0</v>
      </c>
      <c r="G1053" s="10">
        <f t="shared" si="32"/>
        <v>666.72617999999989</v>
      </c>
      <c r="H1053" s="10">
        <f t="shared" si="33"/>
        <v>0.84000000000014552</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5594.04</v>
      </c>
      <c r="D1055" s="9">
        <f>BILANCA!E50</f>
        <v>5594.04</v>
      </c>
      <c r="E1055" s="9">
        <v>0</v>
      </c>
      <c r="F1055" s="9">
        <v>0</v>
      </c>
      <c r="G1055" s="10">
        <f t="shared" si="32"/>
        <v>755.19539999999995</v>
      </c>
      <c r="H1055" s="10">
        <f t="shared" si="33"/>
        <v>7.999999999992724E-2</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2695.07</v>
      </c>
      <c r="D1059" s="9">
        <f>BILANCA!E54</f>
        <v>2695.07</v>
      </c>
      <c r="E1059" s="9">
        <v>0</v>
      </c>
      <c r="F1059" s="9">
        <v>0</v>
      </c>
      <c r="G1059" s="10">
        <f t="shared" si="32"/>
        <v>396.17529000000002</v>
      </c>
      <c r="H1059" s="10">
        <f t="shared" si="33"/>
        <v>0.14000000000032742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2695.07</v>
      </c>
      <c r="D1060" s="9">
        <f>BILANCA!E55</f>
        <v>2695.07</v>
      </c>
      <c r="E1060" s="9">
        <v>0</v>
      </c>
      <c r="F1060" s="9">
        <v>0</v>
      </c>
      <c r="G1060" s="10">
        <f t="shared" si="32"/>
        <v>404.26049999999998</v>
      </c>
      <c r="H1060" s="10">
        <f t="shared" si="33"/>
        <v>0.14000000000032742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963.75</v>
      </c>
      <c r="D1074" s="9">
        <f>BILANCA!E69</f>
        <v>353.73</v>
      </c>
      <c r="E1074" s="9">
        <v>0</v>
      </c>
      <c r="F1074" s="9">
        <v>0</v>
      </c>
      <c r="G1074" s="10">
        <f t="shared" si="32"/>
        <v>106.95744000000001</v>
      </c>
      <c r="H1074" s="10">
        <f t="shared" si="33"/>
        <v>0.51999999999998181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528.04999999999995</v>
      </c>
      <c r="D1087" s="9">
        <f>BILANCA!E82</f>
        <v>0</v>
      </c>
      <c r="E1087" s="9">
        <v>0</v>
      </c>
      <c r="F1087" s="9">
        <v>0</v>
      </c>
      <c r="G1087" s="10">
        <f t="shared" si="34"/>
        <v>40.659849999999999</v>
      </c>
      <c r="H1087" s="10">
        <f t="shared" si="33"/>
        <v>4.9999999999954525E-2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528.04999999999995</v>
      </c>
      <c r="D1092" s="9">
        <f>BILANCA!E87</f>
        <v>0</v>
      </c>
      <c r="E1092" s="9">
        <v>0</v>
      </c>
      <c r="F1092" s="9">
        <v>0</v>
      </c>
      <c r="G1092" s="10">
        <f t="shared" si="34"/>
        <v>43.3001</v>
      </c>
      <c r="H1092" s="10">
        <f t="shared" si="35"/>
        <v>4.9999999999954525E-2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435.7</v>
      </c>
      <c r="D1152" s="9">
        <f>BILANCA!E147</f>
        <v>353.73</v>
      </c>
      <c r="E1152" s="9">
        <v>0</v>
      </c>
      <c r="F1152" s="9">
        <v>0</v>
      </c>
      <c r="G1152" s="10">
        <f t="shared" si="36"/>
        <v>162.32871999999998</v>
      </c>
      <c r="H1152" s="10">
        <f t="shared" si="35"/>
        <v>0.56999999999999318</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435.7</v>
      </c>
      <c r="D1166" s="9">
        <f>BILANCA!E161</f>
        <v>353.73</v>
      </c>
      <c r="E1166" s="9">
        <v>0</v>
      </c>
      <c r="F1166" s="9">
        <v>0</v>
      </c>
      <c r="G1166" s="10">
        <f t="shared" si="36"/>
        <v>178.33296000000001</v>
      </c>
      <c r="H1166" s="10">
        <f t="shared" si="37"/>
        <v>0.56999999999999318</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266395.5</v>
      </c>
      <c r="D1180" s="9">
        <f>BILANCA!E176</f>
        <v>261473.36000000002</v>
      </c>
      <c r="E1180" s="9">
        <v>0</v>
      </c>
      <c r="F1180" s="9">
        <v>0</v>
      </c>
      <c r="G1180" s="10">
        <f t="shared" si="36"/>
        <v>134188.17740000002</v>
      </c>
      <c r="H1180" s="10">
        <f t="shared" si="37"/>
        <v>0.86000000001513399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12909.42</v>
      </c>
      <c r="D1181" s="9">
        <f>BILANCA!E177</f>
        <v>10371.960000000001</v>
      </c>
      <c r="E1181" s="9">
        <v>0</v>
      </c>
      <c r="F1181" s="9">
        <v>0</v>
      </c>
      <c r="G1181" s="10">
        <f t="shared" si="36"/>
        <v>5754.7211400000006</v>
      </c>
      <c r="H1181" s="10">
        <f t="shared" si="37"/>
        <v>0.45999999999912689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12522.63</v>
      </c>
      <c r="D1182" s="9">
        <f>BILANCA!E178</f>
        <v>10371.960000000001</v>
      </c>
      <c r="E1182" s="9">
        <v>0</v>
      </c>
      <c r="F1182" s="9">
        <v>0</v>
      </c>
      <c r="G1182" s="10">
        <f t="shared" si="36"/>
        <v>5721.8465999999999</v>
      </c>
      <c r="H1182" s="10">
        <f t="shared" si="37"/>
        <v>0.40999999999985448</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9232.74</v>
      </c>
      <c r="D1183" s="9">
        <f>BILANCA!E179</f>
        <v>8423.8700000000008</v>
      </c>
      <c r="E1183" s="9">
        <v>0</v>
      </c>
      <c r="F1183" s="9">
        <v>0</v>
      </c>
      <c r="G1183" s="10">
        <f t="shared" si="36"/>
        <v>4511.9230399999997</v>
      </c>
      <c r="H1183" s="10">
        <f t="shared" si="37"/>
        <v>0.38999999999941792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3289.89</v>
      </c>
      <c r="D1184" s="9">
        <f>BILANCA!E180</f>
        <v>1948.09</v>
      </c>
      <c r="E1184" s="9">
        <v>0</v>
      </c>
      <c r="F1184" s="9">
        <v>0</v>
      </c>
      <c r="G1184" s="10">
        <f t="shared" si="36"/>
        <v>1250.3761799999997</v>
      </c>
      <c r="H1184" s="10">
        <f t="shared" si="37"/>
        <v>0.20000000000004547</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386.79</v>
      </c>
      <c r="D1251" s="9">
        <f>BILANCA!E247</f>
        <v>0</v>
      </c>
      <c r="E1251" s="9">
        <v>0</v>
      </c>
      <c r="F1251" s="9">
        <v>0</v>
      </c>
      <c r="G1251" s="10">
        <f t="shared" si="38"/>
        <v>93.216390000000004</v>
      </c>
      <c r="H1251" s="10">
        <f t="shared" si="39"/>
        <v>0.20999999999997954</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253486.08000000002</v>
      </c>
      <c r="D1255" s="9">
        <f>BILANCA!E251</f>
        <v>251101.40000000002</v>
      </c>
      <c r="E1255" s="9">
        <v>0</v>
      </c>
      <c r="F1255" s="9">
        <v>0</v>
      </c>
      <c r="G1255" s="10">
        <f t="shared" si="38"/>
        <v>185143.77560000002</v>
      </c>
      <c r="H1255" s="10">
        <f t="shared" si="39"/>
        <v>0.48000000003958121</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265431.75</v>
      </c>
      <c r="D1256" s="9">
        <f>BILANCA!E252</f>
        <v>261119.63</v>
      </c>
      <c r="E1256" s="9">
        <v>0</v>
      </c>
      <c r="F1256" s="9">
        <v>0</v>
      </c>
      <c r="G1256" s="10">
        <f t="shared" si="38"/>
        <v>193767.06845999998</v>
      </c>
      <c r="H1256" s="10">
        <f t="shared" si="39"/>
        <v>0.61999999999534339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265431.75</v>
      </c>
      <c r="D1257" s="9">
        <f>BILANCA!E253</f>
        <v>261119.63</v>
      </c>
      <c r="E1257" s="9">
        <v>0</v>
      </c>
      <c r="F1257" s="9">
        <v>0</v>
      </c>
      <c r="G1257" s="10">
        <f t="shared" si="38"/>
        <v>194554.73947</v>
      </c>
      <c r="H1257" s="10">
        <f t="shared" si="39"/>
        <v>0.61999999999534339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-12381.37</v>
      </c>
      <c r="D1259" s="9">
        <f>BILANCA!E255</f>
        <v>-10371.959999999999</v>
      </c>
      <c r="E1259" s="9">
        <v>0</v>
      </c>
      <c r="F1259" s="9">
        <v>0</v>
      </c>
      <c r="G1259" s="10">
        <f t="shared" si="38"/>
        <v>-8248.1972100000003</v>
      </c>
      <c r="H1259" s="10">
        <f t="shared" si="39"/>
        <v>0.41000000000167347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12381.37</v>
      </c>
      <c r="D1264" s="9">
        <f>BILANCA!E260</f>
        <v>10371.959999999999</v>
      </c>
      <c r="E1264" s="9">
        <v>0</v>
      </c>
      <c r="F1264" s="9">
        <v>0</v>
      </c>
      <c r="G1264" s="10">
        <f t="shared" si="38"/>
        <v>8413.82366</v>
      </c>
      <c r="H1264" s="10">
        <f t="shared" si="39"/>
        <v>0.41000000000167347</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12381.37</v>
      </c>
      <c r="D1265" s="9">
        <f>BILANCA!E261</f>
        <v>10371.959999999999</v>
      </c>
      <c r="E1265" s="9">
        <v>0</v>
      </c>
      <c r="F1265" s="9">
        <v>0</v>
      </c>
      <c r="G1265" s="10">
        <f t="shared" si="38"/>
        <v>8446.94895</v>
      </c>
      <c r="H1265" s="10">
        <f t="shared" si="39"/>
        <v>0.41000000000167347</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0</v>
      </c>
      <c r="E1266" s="9">
        <v>0</v>
      </c>
      <c r="F1266" s="9">
        <v>0</v>
      </c>
      <c r="G1266" s="10">
        <f t="shared" si="38"/>
        <v>0</v>
      </c>
      <c r="H1266" s="10">
        <f t="shared" si="39"/>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435.7</v>
      </c>
      <c r="D1278" s="9">
        <f>BILANCA!E274</f>
        <v>353.73</v>
      </c>
      <c r="E1278" s="9">
        <v>0</v>
      </c>
      <c r="F1278" s="9">
        <v>0</v>
      </c>
      <c r="G1278" s="10">
        <f t="shared" si="40"/>
        <v>306.36688000000004</v>
      </c>
      <c r="H1278" s="10">
        <f t="shared" si="39"/>
        <v>0.56999999999999318</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435.7</v>
      </c>
      <c r="D1292" s="9">
        <f>BILANCA!E288</f>
        <v>353.73</v>
      </c>
      <c r="E1292" s="9">
        <v>0</v>
      </c>
      <c r="F1292" s="9">
        <v>0</v>
      </c>
      <c r="G1292" s="10">
        <f t="shared" si="40"/>
        <v>322.37111999999996</v>
      </c>
      <c r="H1292" s="10">
        <f t="shared" si="41"/>
        <v>0.56999999999999318</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435.7</v>
      </c>
      <c r="D1306" s="9">
        <f>BILANCA!E303</f>
        <v>353.73</v>
      </c>
      <c r="E1306" s="9">
        <v>0</v>
      </c>
      <c r="F1306" s="9">
        <v>0</v>
      </c>
      <c r="G1306" s="10">
        <f t="shared" si="40"/>
        <v>338.37536</v>
      </c>
      <c r="H1306" s="10">
        <f t="shared" si="41"/>
        <v>0.56999999999999318</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528.04999999999995</v>
      </c>
      <c r="D1311" s="9">
        <f>BILANCA!E308</f>
        <v>0</v>
      </c>
      <c r="E1311" s="9">
        <v>0</v>
      </c>
      <c r="F1311" s="9">
        <v>0</v>
      </c>
      <c r="G1311" s="10">
        <f t="shared" si="40"/>
        <v>158.94304999999997</v>
      </c>
      <c r="H1311" s="10">
        <f t="shared" si="41"/>
        <v>4.9999999999954525E-2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12522.63</v>
      </c>
      <c r="D1340" s="9">
        <f>BILANCA!E337</f>
        <v>10371.959999999999</v>
      </c>
      <c r="E1340" s="9">
        <v>0</v>
      </c>
      <c r="F1340" s="9">
        <v>0</v>
      </c>
      <c r="G1340" s="10">
        <f t="shared" si="42"/>
        <v>10977.961499999999</v>
      </c>
      <c r="H1340" s="10">
        <f t="shared" si="41"/>
        <v>0.41000000000167347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386.79</v>
      </c>
      <c r="D1383" s="9">
        <f>BILANCA!E380</f>
        <v>0</v>
      </c>
      <c r="E1383" s="9">
        <v>0</v>
      </c>
      <c r="F1383" s="9">
        <v>0</v>
      </c>
      <c r="G1383" s="10">
        <f t="shared" si="42"/>
        <v>144.27267000000001</v>
      </c>
      <c r="H1383" s="10">
        <f t="shared" si="43"/>
        <v>0.20999999999997954</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174910.86</v>
      </c>
      <c r="D1503" s="9">
        <f>'RAS-funkcijski'!E107</f>
        <v>198556.3</v>
      </c>
      <c r="E1503" s="9">
        <v>0</v>
      </c>
      <c r="F1503" s="9">
        <v>0</v>
      </c>
      <c r="G1503" s="10">
        <f t="shared" si="46"/>
        <v>58918.416379999995</v>
      </c>
      <c r="H1503" s="10">
        <f t="shared" si="47"/>
        <v>0.44000000000232831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174910.86</v>
      </c>
      <c r="D1505" s="9">
        <f>'RAS-funkcijski'!E109</f>
        <v>198556.3</v>
      </c>
      <c r="E1505" s="9">
        <v>0</v>
      </c>
      <c r="F1505" s="9">
        <v>0</v>
      </c>
      <c r="G1505" s="10">
        <f t="shared" si="46"/>
        <v>60062.463299999996</v>
      </c>
      <c r="H1505" s="10">
        <f t="shared" si="47"/>
        <v>0.44000000000232831</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174910.86</v>
      </c>
      <c r="D1537" s="20">
        <f>'RAS-funkcijski'!E141</f>
        <v>198556.3</v>
      </c>
      <c r="E1537" s="20">
        <v>0</v>
      </c>
      <c r="F1537" s="20">
        <v>0</v>
      </c>
      <c r="G1537" s="21">
        <f t="shared" si="48"/>
        <v>78367.214019999999</v>
      </c>
      <c r="H1537" s="21">
        <f t="shared" si="47"/>
        <v>0.44000000000232831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18980.689999999999</v>
      </c>
      <c r="E1538" s="14">
        <v>0</v>
      </c>
      <c r="F1538" s="14">
        <v>0</v>
      </c>
      <c r="G1538" s="15">
        <f t="shared" si="48"/>
        <v>37.961379999999998</v>
      </c>
      <c r="H1538" s="15">
        <f t="shared" ref="H1538:H1581" si="49">ABS(C1538-ROUND(C1538,0))+ABS(D1538-ROUND(D1538,0))</f>
        <v>0.31000000000130967</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18980.689999999999</v>
      </c>
      <c r="E1539" s="9">
        <v>0</v>
      </c>
      <c r="F1539" s="9">
        <v>0</v>
      </c>
      <c r="G1539" s="10">
        <f t="shared" si="48"/>
        <v>75.922759999999997</v>
      </c>
      <c r="H1539" s="10">
        <f t="shared" si="49"/>
        <v>0.31000000000130967</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18980.689999999999</v>
      </c>
      <c r="E1540" s="9">
        <v>0</v>
      </c>
      <c r="F1540" s="9">
        <v>0</v>
      </c>
      <c r="G1540" s="10">
        <f t="shared" si="48"/>
        <v>113.88413999999999</v>
      </c>
      <c r="H1540" s="10">
        <f t="shared" si="49"/>
        <v>0.31000000000130967</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18980.689999999999</v>
      </c>
      <c r="E1542" s="9">
        <v>0</v>
      </c>
      <c r="F1542" s="9">
        <v>0</v>
      </c>
      <c r="G1542" s="10">
        <f t="shared" si="48"/>
        <v>189.80689999999998</v>
      </c>
      <c r="H1542" s="10">
        <f t="shared" si="49"/>
        <v>0.31000000000130967</v>
      </c>
      <c r="I1542" s="18">
        <f t="shared" si="50"/>
        <v>58.840139000248577</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12909.42</v>
      </c>
      <c r="D1582" s="14"/>
      <c r="E1582" s="14">
        <v>0</v>
      </c>
      <c r="F1582" s="14">
        <v>0</v>
      </c>
      <c r="G1582" s="15">
        <f t="shared" ref="G1582:G1613" si="54">B1582/1000*C1582</f>
        <v>12.909420000000001</v>
      </c>
      <c r="H1582" s="15">
        <f t="shared" ref="H1582:H1613" si="55">ABS(C1582-ROUND(C1582,0))</f>
        <v>0.42000000000007276</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198621.63999999998</v>
      </c>
      <c r="D1583" s="9">
        <v>0</v>
      </c>
      <c r="E1583" s="9">
        <v>0</v>
      </c>
      <c r="F1583" s="9">
        <v>0</v>
      </c>
      <c r="G1583" s="10">
        <f t="shared" si="54"/>
        <v>397.24327999999997</v>
      </c>
      <c r="H1583" s="10">
        <f t="shared" si="55"/>
        <v>0.36000000001513399</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184206.81</v>
      </c>
      <c r="D1585" s="9">
        <v>0</v>
      </c>
      <c r="E1585" s="9">
        <v>0</v>
      </c>
      <c r="F1585" s="9">
        <v>0</v>
      </c>
      <c r="G1585" s="10">
        <f t="shared" si="54"/>
        <v>736.82723999999996</v>
      </c>
      <c r="H1585" s="10">
        <f t="shared" si="55"/>
        <v>0.19000000000232831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133300.51999999999</v>
      </c>
      <c r="D1586" s="9">
        <v>0</v>
      </c>
      <c r="E1586" s="9">
        <v>0</v>
      </c>
      <c r="F1586" s="9">
        <v>0</v>
      </c>
      <c r="G1586" s="10">
        <f t="shared" si="54"/>
        <v>666.50259999999992</v>
      </c>
      <c r="H1586" s="10">
        <f t="shared" si="55"/>
        <v>0.48000000001047738</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50906.29</v>
      </c>
      <c r="D1587" s="9">
        <v>0</v>
      </c>
      <c r="E1587" s="9">
        <v>0</v>
      </c>
      <c r="F1587" s="9">
        <v>0</v>
      </c>
      <c r="G1587" s="10">
        <f t="shared" si="54"/>
        <v>305.43774000000002</v>
      </c>
      <c r="H1587" s="10">
        <f t="shared" si="55"/>
        <v>0.29000000000087311</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13918.49</v>
      </c>
      <c r="D1594" s="9">
        <v>0</v>
      </c>
      <c r="E1594" s="9">
        <v>0</v>
      </c>
      <c r="F1594" s="9">
        <v>0</v>
      </c>
      <c r="G1594" s="10">
        <f t="shared" si="54"/>
        <v>180.94037</v>
      </c>
      <c r="H1594" s="10">
        <f t="shared" si="55"/>
        <v>0.48999999999978172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496.34</v>
      </c>
      <c r="D1601" s="9">
        <v>0</v>
      </c>
      <c r="E1601" s="9">
        <v>0</v>
      </c>
      <c r="F1601" s="9">
        <v>0</v>
      </c>
      <c r="G1601" s="10">
        <f t="shared" si="54"/>
        <v>9.9268000000000001</v>
      </c>
      <c r="H1601" s="10">
        <f t="shared" si="55"/>
        <v>0.33999999999997499</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201159.1</v>
      </c>
      <c r="D1602" s="9">
        <v>0</v>
      </c>
      <c r="E1602" s="9">
        <v>0</v>
      </c>
      <c r="F1602" s="9">
        <v>0</v>
      </c>
      <c r="G1602" s="10">
        <f t="shared" si="54"/>
        <v>4224.3411000000006</v>
      </c>
      <c r="H1602" s="10">
        <f t="shared" si="55"/>
        <v>0.10000000000582077</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186357.48</v>
      </c>
      <c r="D1604" s="9">
        <v>0</v>
      </c>
      <c r="E1604" s="9">
        <v>0</v>
      </c>
      <c r="F1604" s="9">
        <v>0</v>
      </c>
      <c r="G1604" s="10">
        <f t="shared" si="54"/>
        <v>4286.2220400000006</v>
      </c>
      <c r="H1604" s="10">
        <f t="shared" si="55"/>
        <v>0.48000000001047738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134109.39000000001</v>
      </c>
      <c r="D1605" s="9">
        <v>0</v>
      </c>
      <c r="E1605" s="9">
        <v>0</v>
      </c>
      <c r="F1605" s="9">
        <v>0</v>
      </c>
      <c r="G1605" s="10">
        <f t="shared" si="54"/>
        <v>3218.6253600000005</v>
      </c>
      <c r="H1605" s="10">
        <f t="shared" si="55"/>
        <v>0.39000000001396984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52248.09</v>
      </c>
      <c r="D1606" s="9">
        <v>0</v>
      </c>
      <c r="E1606" s="9">
        <v>0</v>
      </c>
      <c r="F1606" s="9">
        <v>0</v>
      </c>
      <c r="G1606" s="10">
        <f t="shared" si="54"/>
        <v>1306.20225</v>
      </c>
      <c r="H1606" s="10">
        <f t="shared" si="55"/>
        <v>8.999999999650754E-2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13918.49</v>
      </c>
      <c r="D1613" s="9">
        <v>0</v>
      </c>
      <c r="E1613" s="9">
        <v>0</v>
      </c>
      <c r="F1613" s="9">
        <v>0</v>
      </c>
      <c r="G1613" s="10">
        <f t="shared" si="54"/>
        <v>445.39168000000001</v>
      </c>
      <c r="H1613" s="10">
        <f t="shared" si="55"/>
        <v>0.48999999999978172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883.13</v>
      </c>
      <c r="D1620" s="9">
        <v>0</v>
      </c>
      <c r="E1620" s="9">
        <v>0</v>
      </c>
      <c r="F1620" s="9">
        <v>0</v>
      </c>
      <c r="G1620" s="10">
        <f t="shared" si="56"/>
        <v>34.442070000000001</v>
      </c>
      <c r="H1620" s="10">
        <f t="shared" si="57"/>
        <v>0.12999999999999545</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10371.959999999992</v>
      </c>
      <c r="D1621" s="9">
        <v>0</v>
      </c>
      <c r="E1621" s="9">
        <v>0</v>
      </c>
      <c r="F1621" s="9">
        <v>0</v>
      </c>
      <c r="G1621" s="10">
        <f t="shared" si="56"/>
        <v>414.87839999999966</v>
      </c>
      <c r="H1621" s="10">
        <f t="shared" si="57"/>
        <v>4.0000000008149073E-2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10371.959999999999</v>
      </c>
      <c r="D1681" s="9">
        <v>0</v>
      </c>
      <c r="E1681" s="9">
        <v>0</v>
      </c>
      <c r="F1681" s="9">
        <v>0</v>
      </c>
      <c r="G1681" s="10">
        <f t="shared" si="60"/>
        <v>1037.1959999999999</v>
      </c>
      <c r="H1681" s="10">
        <f t="shared" si="61"/>
        <v>4.0000000000873115E-2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10371.959999999999</v>
      </c>
      <c r="D1683" s="9">
        <v>0</v>
      </c>
      <c r="E1683" s="9">
        <v>0</v>
      </c>
      <c r="F1683" s="9">
        <v>0</v>
      </c>
      <c r="G1683" s="10">
        <f t="shared" si="60"/>
        <v>1057.9399199999998</v>
      </c>
      <c r="H1683" s="10">
        <f t="shared" si="61"/>
        <v>4.0000000000873115E-2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65.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1"/>
      <c r="E1" s="121"/>
      <c r="F1" s="121"/>
      <c r="G1" s="121"/>
      <c r="H1" s="121"/>
      <c r="I1" s="121"/>
      <c r="J1" s="121"/>
      <c r="K1" s="121"/>
      <c r="L1" s="121"/>
      <c r="M1" s="121"/>
      <c r="N1" s="121"/>
      <c r="O1" s="121"/>
      <c r="P1" s="121"/>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65.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11" sqref="I11 I11"/>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29164</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171952.44999999998</v>
      </c>
      <c r="I17" s="157">
        <f>'PR-RAS'!E6</f>
        <v>200565.71</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162716.70999999996</v>
      </c>
      <c r="I18" s="157">
        <f>'PR-RAS'!E152</f>
        <v>183887.73</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12381.369999999974</v>
      </c>
      <c r="I20" s="157">
        <f>'PR-RAS'!E650</f>
        <v>10371.960000000026</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265431.75000000006</v>
      </c>
      <c r="I22" s="157">
        <f>BILANCA!E7</f>
        <v>261119.62999999998</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963.75</v>
      </c>
      <c r="I23" s="157">
        <f>BILANCA!E69</f>
        <v>353.73</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12909.42</v>
      </c>
      <c r="I24" s="157">
        <f>BILANCA!E177</f>
        <v>10371.960000000001</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253486.08000000002</v>
      </c>
      <c r="I25" s="157">
        <f>BILANCA!E251</f>
        <v>251101.40000000002</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174910.86</v>
      </c>
      <c r="I31" s="157">
        <f>'RAS-funkcijski'!E141</f>
        <v>198556.3</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18980.689999999999</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12909.42</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10371.959999999992</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10371.959999999999</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91" zoomScaleNormal="100" workbookViewId="0">
      <selection activeCell="E173" sqref="E173"/>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171952.44999999998</v>
      </c>
      <c r="E6" s="267">
        <f>E7+E43+E49+E82+E106+E125+E134+E140</f>
        <v>200565.71</v>
      </c>
      <c r="F6" s="180">
        <f t="shared" ref="F6:F69" si="0">IF(D6&lt;&gt;0,IF(E6/D6&gt;=100,"&gt;&gt;100",E6/D6*100),"-")</f>
        <v>116.64021652497539</v>
      </c>
    </row>
    <row r="7" spans="1:24" s="1" customFormat="1" ht="12.75" customHeight="1" x14ac:dyDescent="0.2">
      <c r="A7" s="179" t="s">
        <v>67</v>
      </c>
      <c r="B7" s="87" t="s">
        <v>68</v>
      </c>
      <c r="C7" s="97" t="s">
        <v>67</v>
      </c>
      <c r="D7" s="267">
        <f>D8+D17+D23+D29+D36+D39</f>
        <v>0</v>
      </c>
      <c r="E7" s="267">
        <f>E8+E17+E23+E29+E36+E39</f>
        <v>0</v>
      </c>
      <c r="F7" s="180" t="str">
        <f t="shared" si="0"/>
        <v>-</v>
      </c>
    </row>
    <row r="8" spans="1:24" s="1" customFormat="1" ht="12.75" customHeight="1" x14ac:dyDescent="0.2">
      <c r="A8" s="179" t="s">
        <v>69</v>
      </c>
      <c r="B8" s="87" t="s">
        <v>70</v>
      </c>
      <c r="C8" s="97" t="s">
        <v>69</v>
      </c>
      <c r="D8" s="267">
        <f>SUM(D9:D14)-D15-D16</f>
        <v>0</v>
      </c>
      <c r="E8" s="267">
        <f>SUM(E9:E14)-E15-E16</f>
        <v>0</v>
      </c>
      <c r="F8" s="180" t="str">
        <f t="shared" si="0"/>
        <v>-</v>
      </c>
    </row>
    <row r="9" spans="1:24" s="1" customFormat="1" ht="12.75" customHeight="1" x14ac:dyDescent="0.2">
      <c r="A9" s="179" t="s">
        <v>71</v>
      </c>
      <c r="B9" s="181" t="s">
        <v>72</v>
      </c>
      <c r="C9" s="97" t="s">
        <v>71</v>
      </c>
      <c r="D9" s="279">
        <v>0</v>
      </c>
      <c r="E9" s="279">
        <v>0</v>
      </c>
      <c r="F9" s="180" t="str">
        <f t="shared" si="0"/>
        <v>-</v>
      </c>
    </row>
    <row r="10" spans="1:24" s="1" customFormat="1" ht="12.75" customHeight="1" x14ac:dyDescent="0.2">
      <c r="A10" s="179" t="s">
        <v>73</v>
      </c>
      <c r="B10" s="181" t="s">
        <v>74</v>
      </c>
      <c r="C10" s="97" t="s">
        <v>73</v>
      </c>
      <c r="D10" s="279">
        <v>0</v>
      </c>
      <c r="E10" s="279">
        <v>0</v>
      </c>
      <c r="F10" s="180" t="str">
        <f t="shared" si="0"/>
        <v>-</v>
      </c>
    </row>
    <row r="11" spans="1:24" s="1" customFormat="1" ht="12.75" customHeight="1" x14ac:dyDescent="0.2">
      <c r="A11" s="179" t="s">
        <v>75</v>
      </c>
      <c r="B11" s="181" t="s">
        <v>76</v>
      </c>
      <c r="C11" s="97" t="s">
        <v>75</v>
      </c>
      <c r="D11" s="279">
        <v>0</v>
      </c>
      <c r="E11" s="279">
        <v>0</v>
      </c>
      <c r="F11" s="180" t="str">
        <f t="shared" si="0"/>
        <v>-</v>
      </c>
    </row>
    <row r="12" spans="1:24" s="1" customFormat="1" ht="12.75" customHeight="1" x14ac:dyDescent="0.2">
      <c r="A12" s="179" t="s">
        <v>77</v>
      </c>
      <c r="B12" s="181" t="s">
        <v>78</v>
      </c>
      <c r="C12" s="97" t="s">
        <v>77</v>
      </c>
      <c r="D12" s="279">
        <v>0</v>
      </c>
      <c r="E12" s="279">
        <v>0</v>
      </c>
      <c r="F12" s="180" t="str">
        <f t="shared" si="0"/>
        <v>-</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0</v>
      </c>
      <c r="E23" s="267">
        <f>SUM(E24:E28)</f>
        <v>0</v>
      </c>
      <c r="F23" s="180" t="str">
        <f t="shared" si="0"/>
        <v>-</v>
      </c>
    </row>
    <row r="24" spans="1:6" s="1" customFormat="1" ht="12.75" customHeight="1" x14ac:dyDescent="0.2">
      <c r="A24" s="179" t="s">
        <v>101</v>
      </c>
      <c r="B24" s="181" t="s">
        <v>102</v>
      </c>
      <c r="C24" s="97" t="s">
        <v>101</v>
      </c>
      <c r="D24" s="279">
        <v>0</v>
      </c>
      <c r="E24" s="279">
        <v>0</v>
      </c>
      <c r="F24" s="180" t="str">
        <f t="shared" si="0"/>
        <v>-</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0</v>
      </c>
      <c r="E27" s="279">
        <v>0</v>
      </c>
      <c r="F27" s="180" t="str">
        <f t="shared" si="0"/>
        <v>-</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0</v>
      </c>
      <c r="E29" s="267">
        <f>SUM(E30:E35)</f>
        <v>0</v>
      </c>
      <c r="F29" s="180" t="str">
        <f t="shared" si="0"/>
        <v>-</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0</v>
      </c>
      <c r="E31" s="279">
        <v>0</v>
      </c>
      <c r="F31" s="180" t="str">
        <f t="shared" si="0"/>
        <v>-</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14600</v>
      </c>
      <c r="E49" s="267">
        <f>E50+E53+E58+E61+E64+E68+E71+E74+E77</f>
        <v>18820</v>
      </c>
      <c r="F49" s="180">
        <f t="shared" si="0"/>
        <v>128.9041095890411</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0</v>
      </c>
      <c r="E58" s="267">
        <f>SUM(E59:E60)</f>
        <v>0</v>
      </c>
      <c r="F58" s="180" t="str">
        <f t="shared" si="0"/>
        <v>-</v>
      </c>
    </row>
    <row r="59" spans="1:6" s="1" customFormat="1" ht="24" customHeight="1" x14ac:dyDescent="0.2">
      <c r="A59" s="179" t="s">
        <v>171</v>
      </c>
      <c r="B59" s="181" t="s">
        <v>172</v>
      </c>
      <c r="C59" s="97" t="s">
        <v>171</v>
      </c>
      <c r="D59" s="279">
        <v>0</v>
      </c>
      <c r="E59" s="279">
        <v>0</v>
      </c>
      <c r="F59" s="180" t="str">
        <f t="shared" si="0"/>
        <v>-</v>
      </c>
    </row>
    <row r="60" spans="1:6" s="1" customFormat="1" ht="24" customHeight="1" x14ac:dyDescent="0.2">
      <c r="A60" s="179" t="s">
        <v>173</v>
      </c>
      <c r="B60" s="181" t="s">
        <v>174</v>
      </c>
      <c r="C60" s="97" t="s">
        <v>173</v>
      </c>
      <c r="D60" s="279">
        <v>0</v>
      </c>
      <c r="E60" s="279">
        <v>0</v>
      </c>
      <c r="F60" s="180" t="str">
        <f t="shared" si="0"/>
        <v>-</v>
      </c>
    </row>
    <row r="61" spans="1:6" s="1" customFormat="1" ht="12.75" customHeight="1" x14ac:dyDescent="0.2">
      <c r="A61" s="179" t="s">
        <v>175</v>
      </c>
      <c r="B61" s="181" t="s">
        <v>176</v>
      </c>
      <c r="C61" s="97" t="s">
        <v>175</v>
      </c>
      <c r="D61" s="267">
        <f>SUM(D62:D63)</f>
        <v>0</v>
      </c>
      <c r="E61" s="267">
        <f>SUM(E62:E63)</f>
        <v>0</v>
      </c>
      <c r="F61" s="180" t="str">
        <f t="shared" si="0"/>
        <v>-</v>
      </c>
    </row>
    <row r="62" spans="1:6" s="1" customFormat="1" ht="12.75" customHeight="1" x14ac:dyDescent="0.2">
      <c r="A62" s="179" t="s">
        <v>177</v>
      </c>
      <c r="B62" s="181" t="s">
        <v>178</v>
      </c>
      <c r="C62" s="97" t="s">
        <v>177</v>
      </c>
      <c r="D62" s="279">
        <v>0</v>
      </c>
      <c r="E62" s="279">
        <v>0</v>
      </c>
      <c r="F62" s="180" t="str">
        <f t="shared" si="0"/>
        <v>-</v>
      </c>
    </row>
    <row r="63" spans="1:6" s="1" customFormat="1" ht="12.75" customHeight="1" x14ac:dyDescent="0.2">
      <c r="A63" s="179" t="s">
        <v>179</v>
      </c>
      <c r="B63" s="181" t="s">
        <v>180</v>
      </c>
      <c r="C63" s="97" t="s">
        <v>179</v>
      </c>
      <c r="D63" s="279">
        <v>0</v>
      </c>
      <c r="E63" s="279">
        <v>0</v>
      </c>
      <c r="F63" s="180" t="str">
        <f t="shared" si="0"/>
        <v>-</v>
      </c>
    </row>
    <row r="64" spans="1:6" s="1" customFormat="1" ht="24"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7">
        <f>SUM(D69:D70)</f>
        <v>14600</v>
      </c>
      <c r="E68" s="267">
        <f>SUM(E69:E70)</f>
        <v>18820</v>
      </c>
      <c r="F68" s="180">
        <f t="shared" si="0"/>
        <v>128.9041095890411</v>
      </c>
    </row>
    <row r="69" spans="1:6" s="1" customFormat="1" ht="12.75" customHeight="1" x14ac:dyDescent="0.2">
      <c r="A69" s="179" t="s">
        <v>191</v>
      </c>
      <c r="B69" s="87" t="s">
        <v>192</v>
      </c>
      <c r="C69" s="97" t="s">
        <v>191</v>
      </c>
      <c r="D69" s="279">
        <v>4700</v>
      </c>
      <c r="E69" s="279">
        <v>7420</v>
      </c>
      <c r="F69" s="180">
        <f t="shared" si="0"/>
        <v>157.87234042553192</v>
      </c>
    </row>
    <row r="70" spans="1:6" s="1" customFormat="1" ht="24" customHeight="1" x14ac:dyDescent="0.2">
      <c r="A70" s="179" t="s">
        <v>193</v>
      </c>
      <c r="B70" s="87" t="s">
        <v>194</v>
      </c>
      <c r="C70" s="97" t="s">
        <v>193</v>
      </c>
      <c r="D70" s="279">
        <v>9900</v>
      </c>
      <c r="E70" s="279">
        <v>11400</v>
      </c>
      <c r="F70" s="180">
        <f t="shared" ref="F70:F133" si="1">IF(D70&lt;&gt;0,IF(E70/D70&gt;=100,"&gt;&gt;100",E70/D70*100),"-")</f>
        <v>115.15151515151516</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0</v>
      </c>
      <c r="E74" s="267">
        <f>SUM(E75:E76)</f>
        <v>0</v>
      </c>
      <c r="F74" s="180" t="str">
        <f t="shared" si="1"/>
        <v>-</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0</v>
      </c>
      <c r="E76" s="279">
        <v>0</v>
      </c>
      <c r="F76" s="180" t="str">
        <f t="shared" si="1"/>
        <v>-</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0</v>
      </c>
      <c r="E82" s="267">
        <f>E83+E91+E98</f>
        <v>0</v>
      </c>
      <c r="F82" s="180" t="str">
        <f t="shared" si="1"/>
        <v>-</v>
      </c>
    </row>
    <row r="83" spans="1:6" s="1" customFormat="1" ht="12.75" customHeight="1" x14ac:dyDescent="0.2">
      <c r="A83" s="179" t="s">
        <v>219</v>
      </c>
      <c r="B83" s="87" t="s">
        <v>220</v>
      </c>
      <c r="C83" s="97" t="s">
        <v>219</v>
      </c>
      <c r="D83" s="267">
        <f>SUM(D84:D90)</f>
        <v>0</v>
      </c>
      <c r="E83" s="267">
        <f>SUM(E84:E90)</f>
        <v>0</v>
      </c>
      <c r="F83" s="180" t="str">
        <f t="shared" si="1"/>
        <v>-</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v>
      </c>
      <c r="E85" s="279">
        <v>0</v>
      </c>
      <c r="F85" s="180" t="str">
        <f t="shared" si="1"/>
        <v>-</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0</v>
      </c>
      <c r="E91" s="267">
        <f>SUM(E92:E97)</f>
        <v>0</v>
      </c>
      <c r="F91" s="180" t="str">
        <f t="shared" si="1"/>
        <v>-</v>
      </c>
    </row>
    <row r="92" spans="1:6" s="1" customFormat="1" ht="12.75" customHeight="1" x14ac:dyDescent="0.2">
      <c r="A92" s="179" t="s">
        <v>237</v>
      </c>
      <c r="B92" s="87" t="s">
        <v>238</v>
      </c>
      <c r="C92" s="97" t="s">
        <v>237</v>
      </c>
      <c r="D92" s="279">
        <v>0</v>
      </c>
      <c r="E92" s="279">
        <v>0</v>
      </c>
      <c r="F92" s="180" t="str">
        <f t="shared" si="1"/>
        <v>-</v>
      </c>
    </row>
    <row r="93" spans="1:6" s="1" customFormat="1" ht="12.75" customHeight="1" x14ac:dyDescent="0.2">
      <c r="A93" s="179" t="s">
        <v>239</v>
      </c>
      <c r="B93" s="87" t="s">
        <v>240</v>
      </c>
      <c r="C93" s="97" t="s">
        <v>239</v>
      </c>
      <c r="D93" s="279">
        <v>0</v>
      </c>
      <c r="E93" s="279">
        <v>0</v>
      </c>
      <c r="F93" s="180" t="str">
        <f t="shared" si="1"/>
        <v>-</v>
      </c>
    </row>
    <row r="94" spans="1:6" s="1" customFormat="1" ht="12.75" customHeight="1" x14ac:dyDescent="0.2">
      <c r="A94" s="179" t="s">
        <v>241</v>
      </c>
      <c r="B94" s="87" t="s">
        <v>242</v>
      </c>
      <c r="C94" s="97" t="s">
        <v>241</v>
      </c>
      <c r="D94" s="279">
        <v>0</v>
      </c>
      <c r="E94" s="279">
        <v>0</v>
      </c>
      <c r="F94" s="180" t="str">
        <f t="shared" si="1"/>
        <v>-</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0</v>
      </c>
      <c r="E97" s="279">
        <v>0</v>
      </c>
      <c r="F97" s="180" t="str">
        <f t="shared" si="1"/>
        <v>-</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11424.05</v>
      </c>
      <c r="E106" s="267">
        <f>E107+E112+E120+E124</f>
        <v>8696.5</v>
      </c>
      <c r="F106" s="180">
        <f t="shared" si="1"/>
        <v>76.124491752049408</v>
      </c>
    </row>
    <row r="107" spans="1:6" s="1" customFormat="1" ht="12.75" customHeight="1" x14ac:dyDescent="0.2">
      <c r="A107" s="179" t="s">
        <v>267</v>
      </c>
      <c r="B107" s="87" t="s">
        <v>268</v>
      </c>
      <c r="C107" s="97" t="s">
        <v>267</v>
      </c>
      <c r="D107" s="267">
        <f>SUM(D108:D111)</f>
        <v>0</v>
      </c>
      <c r="E107" s="267">
        <f>SUM(E108:E111)</f>
        <v>0</v>
      </c>
      <c r="F107" s="180" t="str">
        <f t="shared" si="1"/>
        <v>-</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11424.05</v>
      </c>
      <c r="E112" s="267">
        <f>SUM(E113:E119)</f>
        <v>8696.5</v>
      </c>
      <c r="F112" s="180">
        <f t="shared" si="1"/>
        <v>76.124491752049408</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0</v>
      </c>
      <c r="E114" s="279">
        <v>0</v>
      </c>
      <c r="F114" s="180" t="str">
        <f t="shared" si="1"/>
        <v>-</v>
      </c>
    </row>
    <row r="115" spans="1:6" s="1" customFormat="1" ht="12.75" customHeight="1" x14ac:dyDescent="0.2">
      <c r="A115" s="179" t="s">
        <v>283</v>
      </c>
      <c r="B115" s="87" t="s">
        <v>284</v>
      </c>
      <c r="C115" s="97" t="s">
        <v>283</v>
      </c>
      <c r="D115" s="279">
        <v>0</v>
      </c>
      <c r="E115" s="279">
        <v>0</v>
      </c>
      <c r="F115" s="180" t="str">
        <f t="shared" si="1"/>
        <v>-</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11424.05</v>
      </c>
      <c r="E117" s="279">
        <v>8696.5</v>
      </c>
      <c r="F117" s="180">
        <f t="shared" si="1"/>
        <v>76.124491752049408</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0</v>
      </c>
      <c r="E120" s="267">
        <f>SUM(E121:E123)</f>
        <v>0</v>
      </c>
      <c r="F120" s="180" t="str">
        <f t="shared" si="1"/>
        <v>-</v>
      </c>
    </row>
    <row r="121" spans="1:6" s="1" customFormat="1" ht="12.75" customHeight="1" x14ac:dyDescent="0.2">
      <c r="A121" s="179" t="s">
        <v>295</v>
      </c>
      <c r="B121" s="87" t="s">
        <v>296</v>
      </c>
      <c r="C121" s="97" t="s">
        <v>295</v>
      </c>
      <c r="D121" s="279">
        <v>0</v>
      </c>
      <c r="E121" s="279">
        <v>0</v>
      </c>
      <c r="F121" s="180" t="str">
        <f t="shared" si="1"/>
        <v>-</v>
      </c>
    </row>
    <row r="122" spans="1:6" s="1" customFormat="1" ht="12.75" customHeight="1" x14ac:dyDescent="0.2">
      <c r="A122" s="179" t="s">
        <v>297</v>
      </c>
      <c r="B122" s="87" t="s">
        <v>298</v>
      </c>
      <c r="C122" s="97" t="s">
        <v>297</v>
      </c>
      <c r="D122" s="279">
        <v>0</v>
      </c>
      <c r="E122" s="279">
        <v>0</v>
      </c>
      <c r="F122" s="180" t="str">
        <f t="shared" si="1"/>
        <v>-</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1809.83</v>
      </c>
      <c r="E125" s="267">
        <f>E126+E129</f>
        <v>3191.48</v>
      </c>
      <c r="F125" s="180">
        <f t="shared" si="1"/>
        <v>176.34142433267215</v>
      </c>
    </row>
    <row r="126" spans="1:6" s="1" customFormat="1" ht="12.75" customHeight="1" x14ac:dyDescent="0.2">
      <c r="A126" s="179" t="s">
        <v>305</v>
      </c>
      <c r="B126" s="181" t="s">
        <v>306</v>
      </c>
      <c r="C126" s="97" t="s">
        <v>305</v>
      </c>
      <c r="D126" s="267">
        <f>SUM(D127:D128)</f>
        <v>1363.51</v>
      </c>
      <c r="E126" s="267">
        <f>SUM(E127:E128)</f>
        <v>2441.4</v>
      </c>
      <c r="F126" s="180">
        <f t="shared" si="1"/>
        <v>179.05259220687785</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1363.51</v>
      </c>
      <c r="E128" s="279">
        <v>2441.4</v>
      </c>
      <c r="F128" s="180">
        <f t="shared" si="1"/>
        <v>179.05259220687785</v>
      </c>
    </row>
    <row r="129" spans="1:6" s="1" customFormat="1" ht="36" customHeight="1" x14ac:dyDescent="0.2">
      <c r="A129" s="179" t="s">
        <v>311</v>
      </c>
      <c r="B129" s="184" t="s">
        <v>312</v>
      </c>
      <c r="C129" s="97" t="s">
        <v>311</v>
      </c>
      <c r="D129" s="267">
        <f>SUM(D130:D133)</f>
        <v>446.32</v>
      </c>
      <c r="E129" s="267">
        <f>SUM(E130:E133)</f>
        <v>750.08</v>
      </c>
      <c r="F129" s="180">
        <f t="shared" si="1"/>
        <v>168.05879189818964</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446.32</v>
      </c>
      <c r="E131" s="279">
        <v>750.08</v>
      </c>
      <c r="F131" s="180">
        <f t="shared" si="1"/>
        <v>168.05879189818964</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144118.56999999998</v>
      </c>
      <c r="E134" s="267">
        <f>E135+E139</f>
        <v>169857.72999999998</v>
      </c>
      <c r="F134" s="180">
        <f t="shared" ref="F134:F197" si="2">IF(D134&lt;&gt;0,IF(E134/D134&gt;=100,"&gt;&gt;100",E134/D134*100),"-")</f>
        <v>117.85971093107572</v>
      </c>
    </row>
    <row r="135" spans="1:6" s="1" customFormat="1" ht="24" customHeight="1" x14ac:dyDescent="0.2">
      <c r="A135" s="179" t="s">
        <v>323</v>
      </c>
      <c r="B135" s="184" t="s">
        <v>324</v>
      </c>
      <c r="C135" s="97" t="s">
        <v>323</v>
      </c>
      <c r="D135" s="267">
        <f>SUM(D136:D138)</f>
        <v>144118.56999999998</v>
      </c>
      <c r="E135" s="267">
        <f>SUM(E136:E138)</f>
        <v>169857.72999999998</v>
      </c>
      <c r="F135" s="180">
        <f t="shared" si="2"/>
        <v>117.85971093107572</v>
      </c>
    </row>
    <row r="136" spans="1:6" s="1" customFormat="1" ht="12.75" customHeight="1" x14ac:dyDescent="0.2">
      <c r="A136" s="179" t="s">
        <v>325</v>
      </c>
      <c r="B136" s="181" t="s">
        <v>326</v>
      </c>
      <c r="C136" s="97" t="s">
        <v>325</v>
      </c>
      <c r="D136" s="279">
        <v>142270.74</v>
      </c>
      <c r="E136" s="279">
        <v>167339.24</v>
      </c>
      <c r="F136" s="180">
        <f t="shared" si="2"/>
        <v>117.62027806982658</v>
      </c>
    </row>
    <row r="137" spans="1:6" s="1" customFormat="1" ht="24" customHeight="1" x14ac:dyDescent="0.2">
      <c r="A137" s="179" t="s">
        <v>327</v>
      </c>
      <c r="B137" s="184" t="s">
        <v>328</v>
      </c>
      <c r="C137" s="97" t="s">
        <v>327</v>
      </c>
      <c r="D137" s="279">
        <v>1847.83</v>
      </c>
      <c r="E137" s="279">
        <v>2518.4899999999998</v>
      </c>
      <c r="F137" s="180">
        <f t="shared" si="2"/>
        <v>136.29446431760496</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0</v>
      </c>
      <c r="E140" s="267">
        <f>E141+E151</f>
        <v>0</v>
      </c>
      <c r="F140" s="180" t="str">
        <f t="shared" si="2"/>
        <v>-</v>
      </c>
    </row>
    <row r="141" spans="1:6" s="1" customFormat="1" ht="12.75" customHeight="1" x14ac:dyDescent="0.2">
      <c r="A141" s="179" t="s">
        <v>335</v>
      </c>
      <c r="B141" s="181" t="s">
        <v>336</v>
      </c>
      <c r="C141" s="97" t="s">
        <v>335</v>
      </c>
      <c r="D141" s="267">
        <f>SUM(D142:D150)</f>
        <v>0</v>
      </c>
      <c r="E141" s="267">
        <f>SUM(E142:E150)</f>
        <v>0</v>
      </c>
      <c r="F141" s="180" t="str">
        <f t="shared" si="2"/>
        <v>-</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0</v>
      </c>
      <c r="E150" s="279">
        <v>0</v>
      </c>
      <c r="F150" s="180" t="str">
        <f t="shared" si="2"/>
        <v>-</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162716.70999999996</v>
      </c>
      <c r="E152" s="267">
        <f>E153+E164+E202+E221+E230+E262+E273</f>
        <v>183887.73</v>
      </c>
      <c r="F152" s="180">
        <f t="shared" si="2"/>
        <v>113.01096857231198</v>
      </c>
    </row>
    <row r="153" spans="1:6" s="1" customFormat="1" ht="12.75" customHeight="1" x14ac:dyDescent="0.2">
      <c r="A153" s="179" t="s">
        <v>358</v>
      </c>
      <c r="B153" s="87" t="s">
        <v>359</v>
      </c>
      <c r="C153" s="97" t="s">
        <v>358</v>
      </c>
      <c r="D153" s="267">
        <f>D154+D159+D160</f>
        <v>112264.50999999998</v>
      </c>
      <c r="E153" s="267">
        <f>E154+E159+E160</f>
        <v>132981.44</v>
      </c>
      <c r="F153" s="180">
        <f t="shared" si="2"/>
        <v>118.45367694563494</v>
      </c>
    </row>
    <row r="154" spans="1:6" s="1" customFormat="1" ht="12.75" customHeight="1" x14ac:dyDescent="0.2">
      <c r="A154" s="179" t="s">
        <v>360</v>
      </c>
      <c r="B154" s="87" t="s">
        <v>361</v>
      </c>
      <c r="C154" s="97" t="s">
        <v>360</v>
      </c>
      <c r="D154" s="267">
        <f>SUM(D155:D158)</f>
        <v>86063.18</v>
      </c>
      <c r="E154" s="267">
        <f>SUM(E155:E158)</f>
        <v>103935.31</v>
      </c>
      <c r="F154" s="180">
        <f t="shared" si="2"/>
        <v>120.76629053214162</v>
      </c>
    </row>
    <row r="155" spans="1:6" s="1" customFormat="1" ht="12.75" customHeight="1" x14ac:dyDescent="0.2">
      <c r="A155" s="179" t="s">
        <v>362</v>
      </c>
      <c r="B155" s="87" t="s">
        <v>363</v>
      </c>
      <c r="C155" s="97" t="s">
        <v>362</v>
      </c>
      <c r="D155" s="279">
        <v>86063.18</v>
      </c>
      <c r="E155" s="279">
        <v>103935.31</v>
      </c>
      <c r="F155" s="180">
        <f t="shared" si="2"/>
        <v>120.76629053214162</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12000.96</v>
      </c>
      <c r="E159" s="279">
        <v>11896.8</v>
      </c>
      <c r="F159" s="180">
        <f t="shared" si="2"/>
        <v>99.132069434445242</v>
      </c>
    </row>
    <row r="160" spans="1:6" s="1" customFormat="1" ht="12.75" customHeight="1" x14ac:dyDescent="0.2">
      <c r="A160" s="179" t="s">
        <v>372</v>
      </c>
      <c r="B160" s="181" t="s">
        <v>373</v>
      </c>
      <c r="C160" s="97" t="s">
        <v>372</v>
      </c>
      <c r="D160" s="267">
        <f>SUM(D161:D163)</f>
        <v>14200.37</v>
      </c>
      <c r="E160" s="267">
        <f>SUM(E161:E163)</f>
        <v>17149.330000000002</v>
      </c>
      <c r="F160" s="180">
        <f t="shared" si="2"/>
        <v>120.76678283734861</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14200.37</v>
      </c>
      <c r="E162" s="279">
        <v>17149.330000000002</v>
      </c>
      <c r="F162" s="180">
        <f t="shared" si="2"/>
        <v>120.76678283734861</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50452.2</v>
      </c>
      <c r="E164" s="267">
        <f>E165+E170+E178+E188+E189+E194</f>
        <v>50906.290000000008</v>
      </c>
      <c r="F164" s="180">
        <f t="shared" si="2"/>
        <v>100.90004003789727</v>
      </c>
    </row>
    <row r="165" spans="1:6" s="1" customFormat="1" ht="12.75" customHeight="1" x14ac:dyDescent="0.2">
      <c r="A165" s="179" t="s">
        <v>382</v>
      </c>
      <c r="B165" s="87" t="s">
        <v>383</v>
      </c>
      <c r="C165" s="97" t="s">
        <v>382</v>
      </c>
      <c r="D165" s="267">
        <f>SUM(D166:D169)</f>
        <v>5322.92</v>
      </c>
      <c r="E165" s="267">
        <f>SUM(E166:E169)</f>
        <v>5215.3599999999997</v>
      </c>
      <c r="F165" s="180">
        <f t="shared" si="2"/>
        <v>97.979304592216295</v>
      </c>
    </row>
    <row r="166" spans="1:6" s="1" customFormat="1" ht="12.75" customHeight="1" x14ac:dyDescent="0.2">
      <c r="A166" s="179" t="s">
        <v>384</v>
      </c>
      <c r="B166" s="87" t="s">
        <v>385</v>
      </c>
      <c r="C166" s="97" t="s">
        <v>384</v>
      </c>
      <c r="D166" s="279">
        <v>0</v>
      </c>
      <c r="E166" s="279">
        <v>0</v>
      </c>
      <c r="F166" s="180" t="str">
        <f t="shared" si="2"/>
        <v>-</v>
      </c>
    </row>
    <row r="167" spans="1:6" s="1" customFormat="1" ht="12.75" customHeight="1" x14ac:dyDescent="0.2">
      <c r="A167" s="179" t="s">
        <v>386</v>
      </c>
      <c r="B167" s="87" t="s">
        <v>387</v>
      </c>
      <c r="C167" s="97" t="s">
        <v>386</v>
      </c>
      <c r="D167" s="279">
        <v>5322.92</v>
      </c>
      <c r="E167" s="279">
        <v>5215.3599999999997</v>
      </c>
      <c r="F167" s="180">
        <f t="shared" si="2"/>
        <v>97.979304592216295</v>
      </c>
    </row>
    <row r="168" spans="1:6" s="1" customFormat="1" ht="12.75" customHeight="1" x14ac:dyDescent="0.2">
      <c r="A168" s="179" t="s">
        <v>388</v>
      </c>
      <c r="B168" s="87" t="s">
        <v>389</v>
      </c>
      <c r="C168" s="97" t="s">
        <v>388</v>
      </c>
      <c r="D168" s="279">
        <v>0</v>
      </c>
      <c r="E168" s="279">
        <v>0</v>
      </c>
      <c r="F168" s="180" t="str">
        <f t="shared" si="2"/>
        <v>-</v>
      </c>
    </row>
    <row r="169" spans="1:6" s="1" customFormat="1" ht="12.75" customHeight="1" x14ac:dyDescent="0.2">
      <c r="A169" s="179" t="s">
        <v>390</v>
      </c>
      <c r="B169" s="87" t="s">
        <v>391</v>
      </c>
      <c r="C169" s="97" t="s">
        <v>390</v>
      </c>
      <c r="D169" s="279">
        <v>0</v>
      </c>
      <c r="E169" s="279">
        <v>0</v>
      </c>
      <c r="F169" s="180" t="str">
        <f t="shared" si="2"/>
        <v>-</v>
      </c>
    </row>
    <row r="170" spans="1:6" s="1" customFormat="1" ht="12.75" customHeight="1" x14ac:dyDescent="0.2">
      <c r="A170" s="179" t="s">
        <v>392</v>
      </c>
      <c r="B170" s="87" t="s">
        <v>393</v>
      </c>
      <c r="C170" s="97" t="s">
        <v>392</v>
      </c>
      <c r="D170" s="267">
        <f>SUM(D171:D177)</f>
        <v>15412.96</v>
      </c>
      <c r="E170" s="267">
        <f>SUM(E171:E177)</f>
        <v>16497.18</v>
      </c>
      <c r="F170" s="180">
        <f t="shared" si="2"/>
        <v>107.03446969303756</v>
      </c>
    </row>
    <row r="171" spans="1:6" s="1" customFormat="1" ht="12.75" customHeight="1" x14ac:dyDescent="0.2">
      <c r="A171" s="179" t="s">
        <v>394</v>
      </c>
      <c r="B171" s="87" t="s">
        <v>395</v>
      </c>
      <c r="C171" s="97" t="s">
        <v>394</v>
      </c>
      <c r="D171" s="279">
        <v>3680.61</v>
      </c>
      <c r="E171" s="279">
        <v>2322.41</v>
      </c>
      <c r="F171" s="180">
        <f t="shared" si="2"/>
        <v>63.098508127728827</v>
      </c>
    </row>
    <row r="172" spans="1:6" s="1" customFormat="1" ht="12.75" customHeight="1" x14ac:dyDescent="0.2">
      <c r="A172" s="179" t="s">
        <v>396</v>
      </c>
      <c r="B172" s="87" t="s">
        <v>397</v>
      </c>
      <c r="C172" s="97" t="s">
        <v>396</v>
      </c>
      <c r="D172" s="279">
        <v>0</v>
      </c>
      <c r="E172" s="279">
        <v>0</v>
      </c>
      <c r="F172" s="180" t="str">
        <f t="shared" si="2"/>
        <v>-</v>
      </c>
    </row>
    <row r="173" spans="1:6" s="1" customFormat="1" ht="12.75" customHeight="1" x14ac:dyDescent="0.2">
      <c r="A173" s="179" t="s">
        <v>398</v>
      </c>
      <c r="B173" s="181" t="s">
        <v>399</v>
      </c>
      <c r="C173" s="97" t="s">
        <v>398</v>
      </c>
      <c r="D173" s="279">
        <v>11552.9</v>
      </c>
      <c r="E173" s="279">
        <v>12849.1</v>
      </c>
      <c r="F173" s="180">
        <f t="shared" si="2"/>
        <v>111.21969375654599</v>
      </c>
    </row>
    <row r="174" spans="1:6" s="1" customFormat="1" ht="12.75" customHeight="1" x14ac:dyDescent="0.2">
      <c r="A174" s="179" t="s">
        <v>400</v>
      </c>
      <c r="B174" s="181" t="s">
        <v>401</v>
      </c>
      <c r="C174" s="97" t="s">
        <v>400</v>
      </c>
      <c r="D174" s="279">
        <v>105.8</v>
      </c>
      <c r="E174" s="279">
        <v>1252.02</v>
      </c>
      <c r="F174" s="180">
        <f t="shared" si="2"/>
        <v>1183.3837429111531</v>
      </c>
    </row>
    <row r="175" spans="1:6" s="1" customFormat="1" ht="12.75" customHeight="1" x14ac:dyDescent="0.2">
      <c r="A175" s="179" t="s">
        <v>402</v>
      </c>
      <c r="B175" s="181" t="s">
        <v>403</v>
      </c>
      <c r="C175" s="97" t="s">
        <v>402</v>
      </c>
      <c r="D175" s="279">
        <v>0</v>
      </c>
      <c r="E175" s="279">
        <v>0</v>
      </c>
      <c r="F175" s="180" t="str">
        <f t="shared" si="2"/>
        <v>-</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73.650000000000006</v>
      </c>
      <c r="E177" s="279">
        <v>73.650000000000006</v>
      </c>
      <c r="F177" s="180">
        <f t="shared" si="2"/>
        <v>100</v>
      </c>
    </row>
    <row r="178" spans="1:6" s="1" customFormat="1" ht="12.75" customHeight="1" x14ac:dyDescent="0.2">
      <c r="A178" s="179" t="s">
        <v>408</v>
      </c>
      <c r="B178" s="181" t="s">
        <v>409</v>
      </c>
      <c r="C178" s="97" t="s">
        <v>408</v>
      </c>
      <c r="D178" s="267">
        <f>SUM(D179:D187)</f>
        <v>28602.809999999998</v>
      </c>
      <c r="E178" s="267">
        <f>SUM(E179:E187)</f>
        <v>27275.34</v>
      </c>
      <c r="F178" s="180">
        <f t="shared" si="2"/>
        <v>95.358952494527642</v>
      </c>
    </row>
    <row r="179" spans="1:6" s="1" customFormat="1" ht="12.75" customHeight="1" x14ac:dyDescent="0.2">
      <c r="A179" s="179" t="s">
        <v>410</v>
      </c>
      <c r="B179" s="181" t="s">
        <v>411</v>
      </c>
      <c r="C179" s="97" t="s">
        <v>410</v>
      </c>
      <c r="D179" s="279">
        <v>580.57000000000005</v>
      </c>
      <c r="E179" s="279">
        <v>1187.23</v>
      </c>
      <c r="F179" s="180">
        <f t="shared" si="2"/>
        <v>204.49385948292195</v>
      </c>
    </row>
    <row r="180" spans="1:6" s="1" customFormat="1" ht="12.75" customHeight="1" x14ac:dyDescent="0.2">
      <c r="A180" s="179" t="s">
        <v>412</v>
      </c>
      <c r="B180" s="181" t="s">
        <v>413</v>
      </c>
      <c r="C180" s="97" t="s">
        <v>412</v>
      </c>
      <c r="D180" s="279">
        <v>6547.5</v>
      </c>
      <c r="E180" s="279">
        <v>611.29999999999995</v>
      </c>
      <c r="F180" s="180">
        <f t="shared" si="2"/>
        <v>9.3363879343260781</v>
      </c>
    </row>
    <row r="181" spans="1:6" s="1" customFormat="1" ht="12.75" customHeight="1" x14ac:dyDescent="0.2">
      <c r="A181" s="179" t="s">
        <v>414</v>
      </c>
      <c r="B181" s="181" t="s">
        <v>415</v>
      </c>
      <c r="C181" s="97" t="s">
        <v>414</v>
      </c>
      <c r="D181" s="279">
        <v>0</v>
      </c>
      <c r="E181" s="279">
        <v>0</v>
      </c>
      <c r="F181" s="180" t="str">
        <f t="shared" si="2"/>
        <v>-</v>
      </c>
    </row>
    <row r="182" spans="1:6" s="1" customFormat="1" ht="12.75" customHeight="1" x14ac:dyDescent="0.2">
      <c r="A182" s="179" t="s">
        <v>416</v>
      </c>
      <c r="B182" s="181" t="s">
        <v>417</v>
      </c>
      <c r="C182" s="97" t="s">
        <v>416</v>
      </c>
      <c r="D182" s="279">
        <v>1361.16</v>
      </c>
      <c r="E182" s="279">
        <v>2357.0700000000002</v>
      </c>
      <c r="F182" s="180">
        <f t="shared" si="2"/>
        <v>173.16626994622234</v>
      </c>
    </row>
    <row r="183" spans="1:6" s="1" customFormat="1" ht="12.75" customHeight="1" x14ac:dyDescent="0.2">
      <c r="A183" s="179" t="s">
        <v>418</v>
      </c>
      <c r="B183" s="87" t="s">
        <v>419</v>
      </c>
      <c r="C183" s="97" t="s">
        <v>418</v>
      </c>
      <c r="D183" s="279">
        <v>353.3</v>
      </c>
      <c r="E183" s="279">
        <v>223.9</v>
      </c>
      <c r="F183" s="180">
        <f t="shared" si="2"/>
        <v>63.373903198414951</v>
      </c>
    </row>
    <row r="184" spans="1:6" s="1" customFormat="1" ht="12.75" customHeight="1" x14ac:dyDescent="0.2">
      <c r="A184" s="179" t="s">
        <v>420</v>
      </c>
      <c r="B184" s="87" t="s">
        <v>421</v>
      </c>
      <c r="C184" s="97" t="s">
        <v>420</v>
      </c>
      <c r="D184" s="279">
        <v>160</v>
      </c>
      <c r="E184" s="279">
        <v>640</v>
      </c>
      <c r="F184" s="180">
        <f t="shared" si="2"/>
        <v>400</v>
      </c>
    </row>
    <row r="185" spans="1:6" s="1" customFormat="1" ht="12.75" customHeight="1" x14ac:dyDescent="0.2">
      <c r="A185" s="179" t="s">
        <v>422</v>
      </c>
      <c r="B185" s="87" t="s">
        <v>423</v>
      </c>
      <c r="C185" s="97" t="s">
        <v>422</v>
      </c>
      <c r="D185" s="279">
        <v>18905.38</v>
      </c>
      <c r="E185" s="279">
        <v>21940.51</v>
      </c>
      <c r="F185" s="180">
        <f t="shared" si="2"/>
        <v>116.05431892932063</v>
      </c>
    </row>
    <row r="186" spans="1:6" s="1" customFormat="1" ht="12.75" customHeight="1" x14ac:dyDescent="0.2">
      <c r="A186" s="179" t="s">
        <v>424</v>
      </c>
      <c r="B186" s="87" t="s">
        <v>425</v>
      </c>
      <c r="C186" s="97" t="s">
        <v>424</v>
      </c>
      <c r="D186" s="279">
        <v>478.17</v>
      </c>
      <c r="E186" s="279">
        <v>315.33</v>
      </c>
      <c r="F186" s="180">
        <f t="shared" si="2"/>
        <v>65.94516594516594</v>
      </c>
    </row>
    <row r="187" spans="1:6" s="1" customFormat="1" ht="12.75" customHeight="1" x14ac:dyDescent="0.2">
      <c r="A187" s="179" t="s">
        <v>426</v>
      </c>
      <c r="B187" s="87" t="s">
        <v>427</v>
      </c>
      <c r="C187" s="97" t="s">
        <v>426</v>
      </c>
      <c r="D187" s="279">
        <v>216.73</v>
      </c>
      <c r="E187" s="279">
        <v>0</v>
      </c>
      <c r="F187" s="180">
        <f t="shared" si="2"/>
        <v>0</v>
      </c>
    </row>
    <row r="188" spans="1:6" s="1" customFormat="1" ht="12.75" customHeight="1" x14ac:dyDescent="0.2">
      <c r="A188" s="179" t="s">
        <v>428</v>
      </c>
      <c r="B188" s="87" t="s">
        <v>429</v>
      </c>
      <c r="C188" s="97" t="s">
        <v>428</v>
      </c>
      <c r="D188" s="279">
        <v>0</v>
      </c>
      <c r="E188" s="279">
        <v>0</v>
      </c>
      <c r="F188" s="180" t="str">
        <f t="shared" si="2"/>
        <v>-</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1113.51</v>
      </c>
      <c r="E194" s="267">
        <f>SUM(E195:E201)</f>
        <v>1918.4099999999999</v>
      </c>
      <c r="F194" s="180">
        <f t="shared" si="2"/>
        <v>172.28493682140257</v>
      </c>
    </row>
    <row r="195" spans="1:6" s="1" customFormat="1" ht="12.75" customHeight="1" x14ac:dyDescent="0.2">
      <c r="A195" s="179" t="s">
        <v>442</v>
      </c>
      <c r="B195" s="95" t="s">
        <v>443</v>
      </c>
      <c r="C195" s="97" t="s">
        <v>442</v>
      </c>
      <c r="D195" s="279">
        <v>0</v>
      </c>
      <c r="E195" s="279">
        <v>0</v>
      </c>
      <c r="F195" s="180" t="str">
        <f t="shared" si="2"/>
        <v>-</v>
      </c>
    </row>
    <row r="196" spans="1:6" s="1" customFormat="1" ht="12.75" customHeight="1" x14ac:dyDescent="0.2">
      <c r="A196" s="179" t="s">
        <v>444</v>
      </c>
      <c r="B196" s="87" t="s">
        <v>445</v>
      </c>
      <c r="C196" s="97" t="s">
        <v>444</v>
      </c>
      <c r="D196" s="279">
        <v>453.43</v>
      </c>
      <c r="E196" s="279">
        <v>453.43</v>
      </c>
      <c r="F196" s="180">
        <f t="shared" si="2"/>
        <v>100</v>
      </c>
    </row>
    <row r="197" spans="1:6" s="1" customFormat="1" ht="12.75" customHeight="1" x14ac:dyDescent="0.2">
      <c r="A197" s="179" t="s">
        <v>446</v>
      </c>
      <c r="B197" s="87" t="s">
        <v>447</v>
      </c>
      <c r="C197" s="97" t="s">
        <v>446</v>
      </c>
      <c r="D197" s="279">
        <v>360.72</v>
      </c>
      <c r="E197" s="279">
        <v>357.7</v>
      </c>
      <c r="F197" s="180">
        <f t="shared" si="2"/>
        <v>99.162785540031038</v>
      </c>
    </row>
    <row r="198" spans="1:6" s="1" customFormat="1" ht="12.75" customHeight="1" x14ac:dyDescent="0.2">
      <c r="A198" s="179" t="s">
        <v>448</v>
      </c>
      <c r="B198" s="87" t="s">
        <v>449</v>
      </c>
      <c r="C198" s="97" t="s">
        <v>448</v>
      </c>
      <c r="D198" s="279">
        <v>0</v>
      </c>
      <c r="E198" s="279">
        <v>0</v>
      </c>
      <c r="F198" s="180" t="str">
        <f t="shared" ref="F198:F261" si="3">IF(D198&lt;&gt;0,IF(E198/D198&gt;=100,"&gt;&gt;100",E198/D198*100),"-")</f>
        <v>-</v>
      </c>
    </row>
    <row r="199" spans="1:6" s="1" customFormat="1" ht="12.75" customHeight="1" x14ac:dyDescent="0.2">
      <c r="A199" s="179" t="s">
        <v>450</v>
      </c>
      <c r="B199" s="87" t="s">
        <v>451</v>
      </c>
      <c r="C199" s="97" t="s">
        <v>450</v>
      </c>
      <c r="D199" s="279">
        <v>255.12</v>
      </c>
      <c r="E199" s="279">
        <v>1071.5899999999999</v>
      </c>
      <c r="F199" s="180">
        <f t="shared" si="3"/>
        <v>420.03370962684221</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44.24</v>
      </c>
      <c r="E201" s="279">
        <v>35.69</v>
      </c>
      <c r="F201" s="180">
        <f t="shared" si="3"/>
        <v>80.673598553345386</v>
      </c>
    </row>
    <row r="202" spans="1:6" s="1" customFormat="1" ht="12.75" customHeight="1" x14ac:dyDescent="0.2">
      <c r="A202" s="179" t="s">
        <v>456</v>
      </c>
      <c r="B202" s="95" t="s">
        <v>457</v>
      </c>
      <c r="C202" s="97" t="s">
        <v>456</v>
      </c>
      <c r="D202" s="267">
        <f>D203+D208+D216</f>
        <v>0</v>
      </c>
      <c r="E202" s="267">
        <f>E203+E208+E216</f>
        <v>0</v>
      </c>
      <c r="F202" s="180" t="str">
        <f t="shared" si="3"/>
        <v>-</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0</v>
      </c>
      <c r="E208" s="267">
        <f>SUM(E209:E215)</f>
        <v>0</v>
      </c>
      <c r="F208" s="180" t="str">
        <f t="shared" si="3"/>
        <v>-</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0</v>
      </c>
      <c r="E210" s="279">
        <v>0</v>
      </c>
      <c r="F210" s="180" t="str">
        <f t="shared" si="3"/>
        <v>-</v>
      </c>
    </row>
    <row r="211" spans="1:6" s="1" customFormat="1" ht="24" customHeight="1" x14ac:dyDescent="0.2">
      <c r="A211" s="179" t="s">
        <v>474</v>
      </c>
      <c r="B211" s="95" t="s">
        <v>475</v>
      </c>
      <c r="C211" s="97" t="s">
        <v>474</v>
      </c>
      <c r="D211" s="279">
        <v>0</v>
      </c>
      <c r="E211" s="279">
        <v>0</v>
      </c>
      <c r="F211" s="180" t="str">
        <f t="shared" si="3"/>
        <v>-</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0</v>
      </c>
      <c r="E216" s="267">
        <f>SUM(E217:E220)</f>
        <v>0</v>
      </c>
      <c r="F216" s="180" t="str">
        <f t="shared" si="3"/>
        <v>-</v>
      </c>
    </row>
    <row r="217" spans="1:6" s="1" customFormat="1" ht="12.75" customHeight="1" x14ac:dyDescent="0.2">
      <c r="A217" s="179" t="s">
        <v>486</v>
      </c>
      <c r="B217" s="184" t="s">
        <v>487</v>
      </c>
      <c r="C217" s="97" t="s">
        <v>486</v>
      </c>
      <c r="D217" s="279">
        <v>0</v>
      </c>
      <c r="E217" s="279">
        <v>0</v>
      </c>
      <c r="F217" s="180" t="str">
        <f t="shared" si="3"/>
        <v>-</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0</v>
      </c>
      <c r="E219" s="279">
        <v>0</v>
      </c>
      <c r="F219" s="180" t="str">
        <f t="shared" si="3"/>
        <v>-</v>
      </c>
    </row>
    <row r="220" spans="1:6" s="1" customFormat="1" ht="12.75" customHeight="1" x14ac:dyDescent="0.2">
      <c r="A220" s="179" t="s">
        <v>492</v>
      </c>
      <c r="B220" s="181" t="s">
        <v>493</v>
      </c>
      <c r="C220" s="97" t="s">
        <v>492</v>
      </c>
      <c r="D220" s="279">
        <v>0</v>
      </c>
      <c r="E220" s="279">
        <v>0</v>
      </c>
      <c r="F220" s="180" t="str">
        <f t="shared" si="3"/>
        <v>-</v>
      </c>
    </row>
    <row r="221" spans="1:6" s="1" customFormat="1" ht="12.75" customHeight="1" x14ac:dyDescent="0.2">
      <c r="A221" s="179" t="s">
        <v>494</v>
      </c>
      <c r="B221" s="181" t="s">
        <v>495</v>
      </c>
      <c r="C221" s="97" t="s">
        <v>494</v>
      </c>
      <c r="D221" s="267">
        <f>D222+D225+D229</f>
        <v>0</v>
      </c>
      <c r="E221" s="267">
        <f>E222+E225+E229</f>
        <v>0</v>
      </c>
      <c r="F221" s="180" t="str">
        <f t="shared" si="3"/>
        <v>-</v>
      </c>
    </row>
    <row r="222" spans="1:6" s="1" customFormat="1" ht="24" customHeight="1" x14ac:dyDescent="0.2">
      <c r="A222" s="179" t="s">
        <v>496</v>
      </c>
      <c r="B222" s="181" t="s">
        <v>497</v>
      </c>
      <c r="C222" s="97" t="s">
        <v>496</v>
      </c>
      <c r="D222" s="267">
        <f>SUM(D223:D224)</f>
        <v>0</v>
      </c>
      <c r="E222" s="267">
        <f>SUM(E223:E224)</f>
        <v>0</v>
      </c>
      <c r="F222" s="180" t="str">
        <f t="shared" si="3"/>
        <v>-</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0</v>
      </c>
      <c r="E224" s="279">
        <v>0</v>
      </c>
      <c r="F224" s="180" t="str">
        <f t="shared" si="3"/>
        <v>-</v>
      </c>
    </row>
    <row r="225" spans="1:6" s="1" customFormat="1" ht="36" customHeight="1" x14ac:dyDescent="0.2">
      <c r="A225" s="179" t="s">
        <v>502</v>
      </c>
      <c r="B225" s="181" t="s">
        <v>503</v>
      </c>
      <c r="C225" s="97" t="s">
        <v>502</v>
      </c>
      <c r="D225" s="267">
        <f>SUM(D226:D228)</f>
        <v>0</v>
      </c>
      <c r="E225" s="267">
        <f>SUM(E226:E228)</f>
        <v>0</v>
      </c>
      <c r="F225" s="180" t="str">
        <f t="shared" si="3"/>
        <v>-</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0</v>
      </c>
      <c r="E227" s="279">
        <v>0</v>
      </c>
      <c r="F227" s="180" t="str">
        <f t="shared" si="3"/>
        <v>-</v>
      </c>
    </row>
    <row r="228" spans="1:6" s="1" customFormat="1" ht="12.75" customHeight="1" x14ac:dyDescent="0.2">
      <c r="A228" s="179" t="s">
        <v>508</v>
      </c>
      <c r="B228" s="87" t="s">
        <v>509</v>
      </c>
      <c r="C228" s="97" t="s">
        <v>508</v>
      </c>
      <c r="D228" s="279">
        <v>0</v>
      </c>
      <c r="E228" s="279">
        <v>0</v>
      </c>
      <c r="F228" s="180" t="str">
        <f t="shared" si="3"/>
        <v>-</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0</v>
      </c>
      <c r="E237" s="267">
        <f>SUM(E238:E241)</f>
        <v>0</v>
      </c>
      <c r="F237" s="180" t="str">
        <f t="shared" si="3"/>
        <v>-</v>
      </c>
    </row>
    <row r="238" spans="1:6" s="1" customFormat="1" ht="12" customHeight="1" x14ac:dyDescent="0.2">
      <c r="A238" s="179" t="s">
        <v>528</v>
      </c>
      <c r="B238" s="181" t="s">
        <v>529</v>
      </c>
      <c r="C238" s="97" t="s">
        <v>528</v>
      </c>
      <c r="D238" s="279">
        <v>0</v>
      </c>
      <c r="E238" s="279">
        <v>0</v>
      </c>
      <c r="F238" s="180" t="str">
        <f t="shared" si="3"/>
        <v>-</v>
      </c>
    </row>
    <row r="239" spans="1:6" s="1" customFormat="1" ht="12" customHeight="1" x14ac:dyDescent="0.2">
      <c r="A239" s="179" t="s">
        <v>530</v>
      </c>
      <c r="B239" s="181" t="s">
        <v>531</v>
      </c>
      <c r="C239" s="97" t="s">
        <v>530</v>
      </c>
      <c r="D239" s="279">
        <v>0</v>
      </c>
      <c r="E239" s="279">
        <v>0</v>
      </c>
      <c r="F239" s="180" t="str">
        <f t="shared" si="3"/>
        <v>-</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0</v>
      </c>
      <c r="E246" s="267">
        <f>SUM(E247:E249)</f>
        <v>0</v>
      </c>
      <c r="F246" s="180" t="str">
        <f t="shared" si="3"/>
        <v>-</v>
      </c>
    </row>
    <row r="247" spans="1:6" s="1" customFormat="1" ht="12.75" customHeight="1" x14ac:dyDescent="0.2">
      <c r="A247" s="179" t="s">
        <v>543</v>
      </c>
      <c r="B247" s="87" t="s">
        <v>544</v>
      </c>
      <c r="C247" s="97" t="s">
        <v>543</v>
      </c>
      <c r="D247" s="279">
        <v>0</v>
      </c>
      <c r="E247" s="279">
        <v>0</v>
      </c>
      <c r="F247" s="180" t="str">
        <f t="shared" si="3"/>
        <v>-</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0</v>
      </c>
      <c r="E250" s="267">
        <f>SUM(E251:E253)</f>
        <v>0</v>
      </c>
      <c r="F250" s="180" t="str">
        <f t="shared" si="3"/>
        <v>-</v>
      </c>
    </row>
    <row r="251" spans="1:6" s="1" customFormat="1" ht="24" customHeight="1" x14ac:dyDescent="0.2">
      <c r="A251" s="179" t="s">
        <v>551</v>
      </c>
      <c r="B251" s="87" t="s">
        <v>552</v>
      </c>
      <c r="C251" s="97" t="s">
        <v>551</v>
      </c>
      <c r="D251" s="279">
        <v>0</v>
      </c>
      <c r="E251" s="279">
        <v>0</v>
      </c>
      <c r="F251" s="180" t="str">
        <f t="shared" si="3"/>
        <v>-</v>
      </c>
    </row>
    <row r="252" spans="1:6" s="1" customFormat="1" ht="24" customHeight="1" x14ac:dyDescent="0.2">
      <c r="A252" s="179" t="s">
        <v>553</v>
      </c>
      <c r="B252" s="87" t="s">
        <v>554</v>
      </c>
      <c r="C252" s="97" t="s">
        <v>553</v>
      </c>
      <c r="D252" s="279">
        <v>0</v>
      </c>
      <c r="E252" s="279">
        <v>0</v>
      </c>
      <c r="F252" s="180" t="str">
        <f t="shared" si="3"/>
        <v>-</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0</v>
      </c>
      <c r="E262" s="267">
        <f>E263+E269</f>
        <v>0</v>
      </c>
      <c r="F262" s="180" t="str">
        <f t="shared" ref="F262:F306" si="4">IF(D262&lt;&gt;0,IF(E262/D262&gt;=100,"&gt;&gt;100",E262/D262*100),"-")</f>
        <v>-</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0</v>
      </c>
      <c r="E269" s="267">
        <f>SUM(E270:E272)</f>
        <v>0</v>
      </c>
      <c r="F269" s="180" t="str">
        <f t="shared" si="4"/>
        <v>-</v>
      </c>
    </row>
    <row r="270" spans="1:6" s="1" customFormat="1" ht="12.75" customHeight="1" x14ac:dyDescent="0.2">
      <c r="A270" s="179" t="s">
        <v>583</v>
      </c>
      <c r="B270" s="181" t="s">
        <v>584</v>
      </c>
      <c r="C270" s="97" t="s">
        <v>583</v>
      </c>
      <c r="D270" s="279">
        <v>0</v>
      </c>
      <c r="E270" s="279">
        <v>0</v>
      </c>
      <c r="F270" s="180" t="str">
        <f t="shared" si="4"/>
        <v>-</v>
      </c>
    </row>
    <row r="271" spans="1:6" s="1" customFormat="1" ht="12.75" customHeight="1" x14ac:dyDescent="0.2">
      <c r="A271" s="179" t="s">
        <v>585</v>
      </c>
      <c r="B271" s="181" t="s">
        <v>586</v>
      </c>
      <c r="C271" s="97" t="s">
        <v>585</v>
      </c>
      <c r="D271" s="279">
        <v>0</v>
      </c>
      <c r="E271" s="279">
        <v>0</v>
      </c>
      <c r="F271" s="180" t="str">
        <f t="shared" si="4"/>
        <v>-</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0</v>
      </c>
      <c r="E273" s="267">
        <f>E274+E278+E283+E289</f>
        <v>0</v>
      </c>
      <c r="F273" s="180" t="str">
        <f t="shared" si="4"/>
        <v>-</v>
      </c>
    </row>
    <row r="274" spans="1:6" s="1" customFormat="1" ht="12.75" customHeight="1" x14ac:dyDescent="0.2">
      <c r="A274" s="179" t="s">
        <v>591</v>
      </c>
      <c r="B274" s="87" t="s">
        <v>592</v>
      </c>
      <c r="C274" s="97" t="s">
        <v>591</v>
      </c>
      <c r="D274" s="267">
        <f>SUM(D275:D277)</f>
        <v>0</v>
      </c>
      <c r="E274" s="267">
        <f>SUM(E275:E277)</f>
        <v>0</v>
      </c>
      <c r="F274" s="180" t="str">
        <f t="shared" si="4"/>
        <v>-</v>
      </c>
    </row>
    <row r="275" spans="1:6" s="1" customFormat="1" ht="12.75" customHeight="1" x14ac:dyDescent="0.2">
      <c r="A275" s="179" t="s">
        <v>593</v>
      </c>
      <c r="B275" s="87" t="s">
        <v>594</v>
      </c>
      <c r="C275" s="97" t="s">
        <v>593</v>
      </c>
      <c r="D275" s="279">
        <v>0</v>
      </c>
      <c r="E275" s="279">
        <v>0</v>
      </c>
      <c r="F275" s="180" t="str">
        <f t="shared" si="4"/>
        <v>-</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0</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0</v>
      </c>
      <c r="E283" s="267">
        <f>SUM(E284:E288)</f>
        <v>0</v>
      </c>
      <c r="F283" s="180" t="str">
        <f t="shared" si="4"/>
        <v>-</v>
      </c>
    </row>
    <row r="284" spans="1:6" s="1" customFormat="1" ht="12.75" customHeight="1" x14ac:dyDescent="0.2">
      <c r="A284" s="179" t="s">
        <v>611</v>
      </c>
      <c r="B284" s="87" t="s">
        <v>612</v>
      </c>
      <c r="C284" s="97" t="s">
        <v>611</v>
      </c>
      <c r="D284" s="279">
        <v>0</v>
      </c>
      <c r="E284" s="279">
        <v>0</v>
      </c>
      <c r="F284" s="180" t="str">
        <f t="shared" si="4"/>
        <v>-</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0</v>
      </c>
      <c r="E289" s="267">
        <f>SUM(E290:E294)</f>
        <v>0</v>
      </c>
      <c r="F289" s="180" t="str">
        <f t="shared" si="4"/>
        <v>-</v>
      </c>
    </row>
    <row r="290" spans="1:6" s="1" customFormat="1" ht="24" customHeight="1" x14ac:dyDescent="0.2">
      <c r="A290" s="179" t="s">
        <v>622</v>
      </c>
      <c r="B290" s="87" t="s">
        <v>623</v>
      </c>
      <c r="C290" s="97" t="s">
        <v>622</v>
      </c>
      <c r="D290" s="279">
        <v>0</v>
      </c>
      <c r="E290" s="279">
        <v>0</v>
      </c>
      <c r="F290" s="180" t="str">
        <f t="shared" si="4"/>
        <v>-</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162716.70999999996</v>
      </c>
      <c r="E299" s="267">
        <f>E152-E297+E298</f>
        <v>183887.73</v>
      </c>
      <c r="F299" s="180">
        <f t="shared" si="4"/>
        <v>113.01096857231198</v>
      </c>
    </row>
    <row r="300" spans="1:6" s="1" customFormat="1" ht="12.75" customHeight="1" x14ac:dyDescent="0.2">
      <c r="A300" s="179"/>
      <c r="B300" s="87" t="s">
        <v>642</v>
      </c>
      <c r="C300" s="97" t="s">
        <v>643</v>
      </c>
      <c r="D300" s="267">
        <f>IF(D6&gt;=D299,D6-D299,0)</f>
        <v>9235.7400000000198</v>
      </c>
      <c r="E300" s="267">
        <f>IF(E6&gt;=E299,E6-E299,0)</f>
        <v>16677.979999999981</v>
      </c>
      <c r="F300" s="180">
        <f t="shared" si="4"/>
        <v>180.58087386608918</v>
      </c>
    </row>
    <row r="301" spans="1:6" s="1" customFormat="1" ht="12.75" customHeight="1" x14ac:dyDescent="0.2">
      <c r="A301" s="179"/>
      <c r="B301" s="87" t="s">
        <v>644</v>
      </c>
      <c r="C301" s="97" t="s">
        <v>645</v>
      </c>
      <c r="D301" s="267">
        <f>IF(D299&gt;=D6,D299-D6,0)</f>
        <v>0</v>
      </c>
      <c r="E301" s="267">
        <f>IF(E299&gt;=E6,E299-E6,0)</f>
        <v>0</v>
      </c>
      <c r="F301" s="180" t="str">
        <f t="shared" si="4"/>
        <v>-</v>
      </c>
    </row>
    <row r="302" spans="1:6" s="1" customFormat="1" ht="12.75" customHeight="1" x14ac:dyDescent="0.2">
      <c r="A302" s="179" t="s">
        <v>646</v>
      </c>
      <c r="B302" s="87" t="s">
        <v>647</v>
      </c>
      <c r="C302" s="97" t="s">
        <v>646</v>
      </c>
      <c r="D302" s="279">
        <v>0</v>
      </c>
      <c r="E302" s="279">
        <v>0</v>
      </c>
      <c r="F302" s="180" t="str">
        <f t="shared" si="4"/>
        <v>-</v>
      </c>
    </row>
    <row r="303" spans="1:6" s="1" customFormat="1" ht="12.75" customHeight="1" x14ac:dyDescent="0.2">
      <c r="A303" s="179" t="s">
        <v>648</v>
      </c>
      <c r="B303" s="87" t="s">
        <v>649</v>
      </c>
      <c r="C303" s="97" t="s">
        <v>648</v>
      </c>
      <c r="D303" s="279">
        <v>9422.9599999999991</v>
      </c>
      <c r="E303" s="279">
        <v>12381.37</v>
      </c>
      <c r="F303" s="180">
        <f t="shared" si="4"/>
        <v>131.39576099229967</v>
      </c>
    </row>
    <row r="304" spans="1:6" s="1" customFormat="1" ht="12.75" customHeight="1" x14ac:dyDescent="0.2">
      <c r="A304" s="179" t="s">
        <v>650</v>
      </c>
      <c r="B304" s="87" t="s">
        <v>651</v>
      </c>
      <c r="C304" s="97" t="s">
        <v>650</v>
      </c>
      <c r="D304" s="279">
        <v>435.7</v>
      </c>
      <c r="E304" s="279">
        <v>353.73</v>
      </c>
      <c r="F304" s="180">
        <f t="shared" si="4"/>
        <v>81.186596281845311</v>
      </c>
    </row>
    <row r="305" spans="1:6" s="1" customFormat="1" ht="12" customHeight="1" x14ac:dyDescent="0.2">
      <c r="A305" s="179" t="s">
        <v>652</v>
      </c>
      <c r="B305" s="87" t="s">
        <v>653</v>
      </c>
      <c r="C305" s="97" t="s">
        <v>652</v>
      </c>
      <c r="D305" s="279">
        <v>435.7</v>
      </c>
      <c r="E305" s="279">
        <v>353.73</v>
      </c>
      <c r="F305" s="180">
        <f t="shared" si="4"/>
        <v>81.186596281845311</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
      <c r="A309" s="179" t="s">
        <v>659</v>
      </c>
      <c r="B309" s="87" t="s">
        <v>660</v>
      </c>
      <c r="C309" s="97" t="s">
        <v>659</v>
      </c>
      <c r="D309" s="267">
        <f>D310+D314</f>
        <v>0</v>
      </c>
      <c r="E309" s="267">
        <f>E310+E314</f>
        <v>0</v>
      </c>
      <c r="F309" s="180" t="str">
        <f t="shared" si="5"/>
        <v>-</v>
      </c>
    </row>
    <row r="310" spans="1:6" s="1" customFormat="1" ht="24" customHeight="1" x14ac:dyDescent="0.2">
      <c r="A310" s="179" t="s">
        <v>661</v>
      </c>
      <c r="B310" s="87" t="s">
        <v>662</v>
      </c>
      <c r="C310" s="97" t="s">
        <v>661</v>
      </c>
      <c r="D310" s="267">
        <f>SUM(D311:D313)</f>
        <v>0</v>
      </c>
      <c r="E310" s="267">
        <f>SUM(E311:E313)</f>
        <v>0</v>
      </c>
      <c r="F310" s="180" t="str">
        <f t="shared" si="5"/>
        <v>-</v>
      </c>
    </row>
    <row r="311" spans="1:6" s="1" customFormat="1" ht="12.75" customHeight="1" x14ac:dyDescent="0.2">
      <c r="A311" s="179" t="s">
        <v>663</v>
      </c>
      <c r="B311" s="87" t="s">
        <v>664</v>
      </c>
      <c r="C311" s="97" t="s">
        <v>663</v>
      </c>
      <c r="D311" s="279">
        <v>0</v>
      </c>
      <c r="E311" s="279">
        <v>0</v>
      </c>
      <c r="F311" s="180" t="str">
        <f t="shared" si="5"/>
        <v>-</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0</v>
      </c>
      <c r="E321" s="267">
        <f>E322+E327+E336+E341+E346+E349</f>
        <v>0</v>
      </c>
      <c r="F321" s="180" t="str">
        <f t="shared" si="5"/>
        <v>-</v>
      </c>
    </row>
    <row r="322" spans="1:6" s="1" customFormat="1" ht="12.75" customHeight="1" x14ac:dyDescent="0.2">
      <c r="A322" s="179" t="s">
        <v>685</v>
      </c>
      <c r="B322" s="87" t="s">
        <v>686</v>
      </c>
      <c r="C322" s="97" t="s">
        <v>685</v>
      </c>
      <c r="D322" s="267">
        <f>SUM(D323:D326)</f>
        <v>0</v>
      </c>
      <c r="E322" s="267">
        <f>SUM(E323:E326)</f>
        <v>0</v>
      </c>
      <c r="F322" s="180" t="str">
        <f t="shared" si="5"/>
        <v>-</v>
      </c>
    </row>
    <row r="323" spans="1:6" s="1" customFormat="1" ht="12.75" customHeight="1" x14ac:dyDescent="0.2">
      <c r="A323" s="179" t="s">
        <v>687</v>
      </c>
      <c r="B323" s="87" t="s">
        <v>688</v>
      </c>
      <c r="C323" s="97" t="s">
        <v>687</v>
      </c>
      <c r="D323" s="279">
        <v>0</v>
      </c>
      <c r="E323" s="279">
        <v>0</v>
      </c>
      <c r="F323" s="180" t="str">
        <f t="shared" si="5"/>
        <v>-</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12194.150000000001</v>
      </c>
      <c r="E360" s="267">
        <f>E361+E373+E406+E410+E412</f>
        <v>14668.57</v>
      </c>
      <c r="F360" s="180">
        <f t="shared" si="6"/>
        <v>120.2918612613425</v>
      </c>
    </row>
    <row r="361" spans="1:6" s="1" customFormat="1" ht="12.75" customHeight="1" x14ac:dyDescent="0.2">
      <c r="A361" s="179" t="s">
        <v>763</v>
      </c>
      <c r="B361" s="87" t="s">
        <v>764</v>
      </c>
      <c r="C361" s="97" t="s">
        <v>763</v>
      </c>
      <c r="D361" s="267">
        <f>D362+D366</f>
        <v>0</v>
      </c>
      <c r="E361" s="267">
        <f>E362+E366</f>
        <v>0</v>
      </c>
      <c r="F361" s="180" t="str">
        <f t="shared" si="6"/>
        <v>-</v>
      </c>
    </row>
    <row r="362" spans="1:6" s="1" customFormat="1" ht="12.75" customHeight="1" x14ac:dyDescent="0.2">
      <c r="A362" s="179" t="s">
        <v>765</v>
      </c>
      <c r="B362" s="87" t="s">
        <v>766</v>
      </c>
      <c r="C362" s="97" t="s">
        <v>765</v>
      </c>
      <c r="D362" s="267">
        <f>SUM(D363:D365)</f>
        <v>0</v>
      </c>
      <c r="E362" s="267">
        <f>SUM(E363:E365)</f>
        <v>0</v>
      </c>
      <c r="F362" s="180" t="str">
        <f t="shared" si="6"/>
        <v>-</v>
      </c>
    </row>
    <row r="363" spans="1:6" s="1" customFormat="1" ht="12.75" customHeight="1" x14ac:dyDescent="0.2">
      <c r="A363" s="179" t="s">
        <v>767</v>
      </c>
      <c r="B363" s="87" t="s">
        <v>664</v>
      </c>
      <c r="C363" s="97" t="s">
        <v>767</v>
      </c>
      <c r="D363" s="279">
        <v>0</v>
      </c>
      <c r="E363" s="279">
        <v>0</v>
      </c>
      <c r="F363" s="180" t="str">
        <f t="shared" si="6"/>
        <v>-</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0</v>
      </c>
      <c r="E366" s="267">
        <f>SUM(E367:E372)</f>
        <v>0</v>
      </c>
      <c r="F366" s="180" t="str">
        <f t="shared" si="6"/>
        <v>-</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0</v>
      </c>
      <c r="E370" s="279">
        <v>0</v>
      </c>
      <c r="F370" s="180" t="str">
        <f t="shared" si="6"/>
        <v>-</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12194.150000000001</v>
      </c>
      <c r="E373" s="267">
        <f>E374+E379+E388+E393+E398+E401</f>
        <v>14668.57</v>
      </c>
      <c r="F373" s="180">
        <f t="shared" si="7"/>
        <v>120.2918612613425</v>
      </c>
    </row>
    <row r="374" spans="1:6" s="1" customFormat="1" ht="12.75" customHeight="1" x14ac:dyDescent="0.2">
      <c r="A374" s="179" t="s">
        <v>781</v>
      </c>
      <c r="B374" s="87" t="s">
        <v>782</v>
      </c>
      <c r="C374" s="97" t="s">
        <v>781</v>
      </c>
      <c r="D374" s="267">
        <f>SUM(D375:D378)</f>
        <v>0</v>
      </c>
      <c r="E374" s="267">
        <f>SUM(E375:E378)</f>
        <v>0</v>
      </c>
      <c r="F374" s="180" t="str">
        <f t="shared" si="7"/>
        <v>-</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0</v>
      </c>
      <c r="E376" s="279">
        <v>0</v>
      </c>
      <c r="F376" s="180" t="str">
        <f t="shared" si="7"/>
        <v>-</v>
      </c>
    </row>
    <row r="377" spans="1:6" s="1" customFormat="1" ht="12.75" customHeight="1" x14ac:dyDescent="0.2">
      <c r="A377" s="179" t="s">
        <v>785</v>
      </c>
      <c r="B377" s="87" t="s">
        <v>692</v>
      </c>
      <c r="C377" s="97" t="s">
        <v>785</v>
      </c>
      <c r="D377" s="279">
        <v>0</v>
      </c>
      <c r="E377" s="279">
        <v>0</v>
      </c>
      <c r="F377" s="180" t="str">
        <f t="shared" si="7"/>
        <v>-</v>
      </c>
    </row>
    <row r="378" spans="1:6" s="1" customFormat="1" ht="12.75" customHeight="1" x14ac:dyDescent="0.2">
      <c r="A378" s="179" t="s">
        <v>786</v>
      </c>
      <c r="B378" s="87" t="s">
        <v>694</v>
      </c>
      <c r="C378" s="97" t="s">
        <v>786</v>
      </c>
      <c r="D378" s="279">
        <v>0</v>
      </c>
      <c r="E378" s="279">
        <v>0</v>
      </c>
      <c r="F378" s="180" t="str">
        <f t="shared" si="7"/>
        <v>-</v>
      </c>
    </row>
    <row r="379" spans="1:6" s="1" customFormat="1" ht="12.75" customHeight="1" x14ac:dyDescent="0.2">
      <c r="A379" s="179" t="s">
        <v>787</v>
      </c>
      <c r="B379" s="87" t="s">
        <v>788</v>
      </c>
      <c r="C379" s="97" t="s">
        <v>787</v>
      </c>
      <c r="D379" s="267">
        <f>SUM(D380:D387)</f>
        <v>2167.86</v>
      </c>
      <c r="E379" s="267">
        <f>SUM(E380:E387)</f>
        <v>4294</v>
      </c>
      <c r="F379" s="180">
        <f t="shared" si="7"/>
        <v>198.07552148201449</v>
      </c>
    </row>
    <row r="380" spans="1:6" s="1" customFormat="1" ht="12.75" customHeight="1" x14ac:dyDescent="0.2">
      <c r="A380" s="179" t="s">
        <v>789</v>
      </c>
      <c r="B380" s="87" t="s">
        <v>698</v>
      </c>
      <c r="C380" s="97" t="s">
        <v>789</v>
      </c>
      <c r="D380" s="279">
        <v>2167.86</v>
      </c>
      <c r="E380" s="279">
        <v>4294</v>
      </c>
      <c r="F380" s="180">
        <f t="shared" si="7"/>
        <v>198.07552148201449</v>
      </c>
    </row>
    <row r="381" spans="1:6" s="1" customFormat="1" ht="12.75" customHeight="1" x14ac:dyDescent="0.2">
      <c r="A381" s="179" t="s">
        <v>790</v>
      </c>
      <c r="B381" s="87" t="s">
        <v>791</v>
      </c>
      <c r="C381" s="97" t="s">
        <v>790</v>
      </c>
      <c r="D381" s="279">
        <v>0</v>
      </c>
      <c r="E381" s="279">
        <v>0</v>
      </c>
      <c r="F381" s="180" t="str">
        <f t="shared" si="7"/>
        <v>-</v>
      </c>
    </row>
    <row r="382" spans="1:6" s="1" customFormat="1" ht="12.75" customHeight="1" x14ac:dyDescent="0.2">
      <c r="A382" s="179" t="s">
        <v>792</v>
      </c>
      <c r="B382" s="87" t="s">
        <v>702</v>
      </c>
      <c r="C382" s="97" t="s">
        <v>792</v>
      </c>
      <c r="D382" s="279">
        <v>0</v>
      </c>
      <c r="E382" s="279">
        <v>0</v>
      </c>
      <c r="F382" s="180" t="str">
        <f t="shared" si="7"/>
        <v>-</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9" t="s">
        <v>795</v>
      </c>
      <c r="B385" s="87" t="s">
        <v>708</v>
      </c>
      <c r="C385" s="97" t="s">
        <v>795</v>
      </c>
      <c r="D385" s="279">
        <v>0</v>
      </c>
      <c r="E385" s="279">
        <v>0</v>
      </c>
      <c r="F385" s="180" t="str">
        <f t="shared" si="7"/>
        <v>-</v>
      </c>
    </row>
    <row r="386" spans="1:6" s="1" customFormat="1" ht="12.75" customHeight="1" x14ac:dyDescent="0.2">
      <c r="A386" s="179" t="s">
        <v>796</v>
      </c>
      <c r="B386" s="95" t="s">
        <v>710</v>
      </c>
      <c r="C386" s="97" t="s">
        <v>796</v>
      </c>
      <c r="D386" s="279">
        <v>0</v>
      </c>
      <c r="E386" s="279">
        <v>0</v>
      </c>
      <c r="F386" s="180" t="str">
        <f t="shared" si="7"/>
        <v>-</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10026.290000000001</v>
      </c>
      <c r="E393" s="267">
        <f>SUM(E394:E397)</f>
        <v>10374.57</v>
      </c>
      <c r="F393" s="180">
        <f t="shared" si="7"/>
        <v>103.47366772754427</v>
      </c>
    </row>
    <row r="394" spans="1:6" s="1" customFormat="1" ht="12.75" customHeight="1" x14ac:dyDescent="0.2">
      <c r="A394" s="179" t="s">
        <v>806</v>
      </c>
      <c r="B394" s="87" t="s">
        <v>807</v>
      </c>
      <c r="C394" s="97" t="s">
        <v>806</v>
      </c>
      <c r="D394" s="279">
        <v>10026.290000000001</v>
      </c>
      <c r="E394" s="279">
        <v>10374.57</v>
      </c>
      <c r="F394" s="180">
        <f t="shared" si="7"/>
        <v>103.47366772754427</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0</v>
      </c>
      <c r="E401" s="267">
        <f>SUM(E402:E405)</f>
        <v>0</v>
      </c>
      <c r="F401" s="180" t="str">
        <f t="shared" si="7"/>
        <v>-</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0</v>
      </c>
      <c r="E404" s="279">
        <v>0</v>
      </c>
      <c r="F404" s="180" t="str">
        <f t="shared" ref="F404:F428" si="8">IF(D404&lt;&gt;0,IF(E404/D404&gt;=100,"&gt;&gt;100",E404/D404*100),"-")</f>
        <v>-</v>
      </c>
    </row>
    <row r="405" spans="1:6" s="1" customFormat="1" ht="12.75" customHeight="1" x14ac:dyDescent="0.2">
      <c r="A405" s="179" t="s">
        <v>821</v>
      </c>
      <c r="B405" s="87" t="s">
        <v>748</v>
      </c>
      <c r="C405" s="97" t="s">
        <v>821</v>
      </c>
      <c r="D405" s="279">
        <v>0</v>
      </c>
      <c r="E405" s="279">
        <v>0</v>
      </c>
      <c r="F405" s="180" t="str">
        <f t="shared" si="8"/>
        <v>-</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0</v>
      </c>
      <c r="E412" s="267">
        <f>SUM(E413:E416)</f>
        <v>0</v>
      </c>
      <c r="F412" s="180" t="str">
        <f t="shared" si="8"/>
        <v>-</v>
      </c>
    </row>
    <row r="413" spans="1:6" s="1" customFormat="1" ht="12.75" customHeight="1" x14ac:dyDescent="0.2">
      <c r="A413" s="179" t="s">
        <v>834</v>
      </c>
      <c r="B413" s="87" t="s">
        <v>835</v>
      </c>
      <c r="C413" s="97" t="s">
        <v>834</v>
      </c>
      <c r="D413" s="279">
        <v>0</v>
      </c>
      <c r="E413" s="279">
        <v>0</v>
      </c>
      <c r="F413" s="180" t="str">
        <f t="shared" si="8"/>
        <v>-</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12194.150000000001</v>
      </c>
      <c r="E418" s="267">
        <f>IF(E360&gt;=E308,E360-E308,0)</f>
        <v>14668.57</v>
      </c>
      <c r="F418" s="180">
        <f t="shared" si="8"/>
        <v>120.2918612613425</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0</v>
      </c>
      <c r="E420" s="279">
        <v>0</v>
      </c>
      <c r="F420" s="180" t="str">
        <f t="shared" si="8"/>
        <v>-</v>
      </c>
    </row>
    <row r="421" spans="1:6" s="1" customFormat="1" ht="12.75" customHeight="1" x14ac:dyDescent="0.2">
      <c r="A421" s="179" t="s">
        <v>850</v>
      </c>
      <c r="B421" s="87" t="s">
        <v>851</v>
      </c>
      <c r="C421" s="97" t="s">
        <v>850</v>
      </c>
      <c r="D421" s="279">
        <v>0</v>
      </c>
      <c r="E421" s="279">
        <v>0</v>
      </c>
      <c r="F421" s="180" t="str">
        <f t="shared" si="8"/>
        <v>-</v>
      </c>
    </row>
    <row r="422" spans="1:6" s="1" customFormat="1" ht="12.75" customHeight="1" x14ac:dyDescent="0.2">
      <c r="A422" s="179"/>
      <c r="B422" s="87" t="s">
        <v>852</v>
      </c>
      <c r="C422" s="97" t="s">
        <v>853</v>
      </c>
      <c r="D422" s="267">
        <f>D6+D308</f>
        <v>171952.44999999998</v>
      </c>
      <c r="E422" s="267">
        <f>E6+E308</f>
        <v>200565.71</v>
      </c>
      <c r="F422" s="180">
        <f t="shared" si="8"/>
        <v>116.64021652497539</v>
      </c>
    </row>
    <row r="423" spans="1:6" s="1" customFormat="1" ht="12.75" customHeight="1" x14ac:dyDescent="0.2">
      <c r="A423" s="179"/>
      <c r="B423" s="87" t="s">
        <v>854</v>
      </c>
      <c r="C423" s="97" t="s">
        <v>855</v>
      </c>
      <c r="D423" s="267">
        <f>D299+D360</f>
        <v>174910.85999999996</v>
      </c>
      <c r="E423" s="267">
        <f>E299+E360</f>
        <v>198556.30000000002</v>
      </c>
      <c r="F423" s="180">
        <f t="shared" si="8"/>
        <v>113.51856597126107</v>
      </c>
    </row>
    <row r="424" spans="1:6" s="1" customFormat="1" ht="12.75" customHeight="1" x14ac:dyDescent="0.2">
      <c r="A424" s="179"/>
      <c r="B424" s="87" t="s">
        <v>856</v>
      </c>
      <c r="C424" s="97" t="s">
        <v>857</v>
      </c>
      <c r="D424" s="267">
        <f>IF(D422&gt;=D423,D422-D423,0)</f>
        <v>0</v>
      </c>
      <c r="E424" s="267">
        <f>IF(E422&gt;=E423,E422-E423,0)</f>
        <v>2009.4099999999744</v>
      </c>
      <c r="F424" s="180" t="str">
        <f t="shared" si="8"/>
        <v>-</v>
      </c>
    </row>
    <row r="425" spans="1:6" s="1" customFormat="1" ht="12.75" customHeight="1" x14ac:dyDescent="0.2">
      <c r="A425" s="179"/>
      <c r="B425" s="87" t="s">
        <v>858</v>
      </c>
      <c r="C425" s="97" t="s">
        <v>859</v>
      </c>
      <c r="D425" s="267">
        <f>IF(D423&gt;=D422,D423-D422,0)</f>
        <v>2958.4099999999744</v>
      </c>
      <c r="E425" s="267">
        <f>IF(E423&gt;=E422,E423-E422,0)</f>
        <v>0</v>
      </c>
      <c r="F425" s="180">
        <f t="shared" si="8"/>
        <v>0</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80" t="str">
        <f t="shared" si="8"/>
        <v>-</v>
      </c>
    </row>
    <row r="427" spans="1:6" s="1" customFormat="1" ht="12.75" customHeight="1" x14ac:dyDescent="0.2">
      <c r="A427" s="187" t="s">
        <v>860</v>
      </c>
      <c r="B427" s="87" t="s">
        <v>863</v>
      </c>
      <c r="C427" s="99" t="s">
        <v>864</v>
      </c>
      <c r="D427" s="267">
        <f>IF(D303-D302+D420-D419&gt;=0,D303-D302+D420-D419,0)</f>
        <v>9422.9599999999991</v>
      </c>
      <c r="E427" s="267">
        <f>IF(E303-E302+E420-E419&gt;=0,E303-E302+E420-E419,0)</f>
        <v>12381.37</v>
      </c>
      <c r="F427" s="180">
        <f t="shared" si="8"/>
        <v>131.39576099229967</v>
      </c>
    </row>
    <row r="428" spans="1:6" s="1" customFormat="1" ht="24" customHeight="1" x14ac:dyDescent="0.2">
      <c r="A428" s="185" t="s">
        <v>865</v>
      </c>
      <c r="B428" s="94" t="s">
        <v>866</v>
      </c>
      <c r="C428" s="98" t="s">
        <v>867</v>
      </c>
      <c r="D428" s="270">
        <f>D304+D421</f>
        <v>435.7</v>
      </c>
      <c r="E428" s="270">
        <f>E304+E421</f>
        <v>353.73</v>
      </c>
      <c r="F428" s="186">
        <f t="shared" si="8"/>
        <v>81.186596281845311</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0</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0</v>
      </c>
      <c r="E535" s="267">
        <f>E536+E571+E584+E597+E629</f>
        <v>0</v>
      </c>
      <c r="F535" s="180" t="str">
        <f t="shared" si="10"/>
        <v>-</v>
      </c>
    </row>
    <row r="536" spans="1:6" s="1" customFormat="1" ht="24"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0</v>
      </c>
      <c r="E597" s="267">
        <f>E598+E603+E607+E609+E616+E621</f>
        <v>0</v>
      </c>
      <c r="F597" s="180" t="str">
        <f t="shared" si="11"/>
        <v>-</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0</v>
      </c>
      <c r="E603" s="267">
        <f>SUM(E604:E606)</f>
        <v>0</v>
      </c>
      <c r="F603" s="180" t="str">
        <f t="shared" si="11"/>
        <v>-</v>
      </c>
    </row>
    <row r="604" spans="1:6" s="1" customFormat="1" ht="12.75" customHeight="1" x14ac:dyDescent="0.2">
      <c r="A604" s="179" t="s">
        <v>1207</v>
      </c>
      <c r="B604" s="87" t="s">
        <v>1208</v>
      </c>
      <c r="C604" s="97" t="s">
        <v>1207</v>
      </c>
      <c r="D604" s="279">
        <v>0</v>
      </c>
      <c r="E604" s="279">
        <v>0</v>
      </c>
      <c r="F604" s="180" t="str">
        <f t="shared" si="11"/>
        <v>-</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0</v>
      </c>
      <c r="E609" s="267">
        <f>SUM(E610:E615)</f>
        <v>0</v>
      </c>
      <c r="F609" s="180" t="str">
        <f t="shared" si="11"/>
        <v>-</v>
      </c>
    </row>
    <row r="610" spans="1:6" s="1" customFormat="1" ht="24" customHeight="1" x14ac:dyDescent="0.2">
      <c r="A610" s="179" t="s">
        <v>1219</v>
      </c>
      <c r="B610" s="87" t="s">
        <v>1220</v>
      </c>
      <c r="C610" s="97" t="s">
        <v>1219</v>
      </c>
      <c r="D610" s="279">
        <v>0</v>
      </c>
      <c r="E610" s="279">
        <v>0</v>
      </c>
      <c r="F610" s="180" t="str">
        <f t="shared" si="11"/>
        <v>-</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0</v>
      </c>
      <c r="F639" s="180" t="str">
        <f t="shared" si="12"/>
        <v>-</v>
      </c>
    </row>
    <row r="640" spans="1:6" s="1" customFormat="1" ht="12.75" customHeight="1" x14ac:dyDescent="0.2">
      <c r="A640" s="179"/>
      <c r="B640" s="87" t="s">
        <v>1279</v>
      </c>
      <c r="C640" s="97" t="s">
        <v>1280</v>
      </c>
      <c r="D640" s="267">
        <f>IF(D535-D430&gt;=0,D535-D430,0)</f>
        <v>0</v>
      </c>
      <c r="E640" s="267">
        <f>IF(E535-E430&gt;=0,E535-E430,0)</f>
        <v>0</v>
      </c>
      <c r="F640" s="180" t="str">
        <f t="shared" si="12"/>
        <v>-</v>
      </c>
    </row>
    <row r="641" spans="1:6" s="1" customFormat="1" ht="12.75" customHeight="1" x14ac:dyDescent="0.2">
      <c r="A641" s="179" t="s">
        <v>1281</v>
      </c>
      <c r="B641" s="87" t="s">
        <v>1282</v>
      </c>
      <c r="C641" s="97" t="s">
        <v>1281</v>
      </c>
      <c r="D641" s="279">
        <v>0</v>
      </c>
      <c r="E641" s="279">
        <v>0</v>
      </c>
      <c r="F641" s="180" t="str">
        <f t="shared" si="12"/>
        <v>-</v>
      </c>
    </row>
    <row r="642" spans="1:6" s="1" customFormat="1" ht="12.75" customHeight="1" x14ac:dyDescent="0.2">
      <c r="A642" s="179" t="s">
        <v>1283</v>
      </c>
      <c r="B642" s="87" t="s">
        <v>1284</v>
      </c>
      <c r="C642" s="97" t="s">
        <v>1283</v>
      </c>
      <c r="D642" s="279">
        <v>0</v>
      </c>
      <c r="E642" s="279">
        <v>0</v>
      </c>
      <c r="F642" s="180" t="str">
        <f t="shared" si="12"/>
        <v>-</v>
      </c>
    </row>
    <row r="643" spans="1:6" s="1" customFormat="1" ht="12.75" customHeight="1" x14ac:dyDescent="0.2">
      <c r="A643" s="179"/>
      <c r="B643" s="87" t="s">
        <v>1285</v>
      </c>
      <c r="C643" s="97" t="s">
        <v>1286</v>
      </c>
      <c r="D643" s="267">
        <f>D422+D430</f>
        <v>171952.44999999998</v>
      </c>
      <c r="E643" s="267">
        <f>E422+E430</f>
        <v>200565.71</v>
      </c>
      <c r="F643" s="180">
        <f t="shared" si="12"/>
        <v>116.64021652497539</v>
      </c>
    </row>
    <row r="644" spans="1:6" s="1" customFormat="1" ht="12.75" customHeight="1" x14ac:dyDescent="0.2">
      <c r="A644" s="179"/>
      <c r="B644" s="87" t="s">
        <v>1287</v>
      </c>
      <c r="C644" s="97" t="s">
        <v>1288</v>
      </c>
      <c r="D644" s="267">
        <f>D423+D535</f>
        <v>174910.85999999996</v>
      </c>
      <c r="E644" s="267">
        <f>E423+E535</f>
        <v>198556.30000000002</v>
      </c>
      <c r="F644" s="180">
        <f t="shared" si="12"/>
        <v>113.51856597126107</v>
      </c>
    </row>
    <row r="645" spans="1:6" s="1" customFormat="1" ht="12.75" customHeight="1" x14ac:dyDescent="0.2">
      <c r="A645" s="179"/>
      <c r="B645" s="87" t="s">
        <v>1289</v>
      </c>
      <c r="C645" s="97" t="s">
        <v>1290</v>
      </c>
      <c r="D645" s="267">
        <f>IF(D643&gt;=D644,D643-D644,0)</f>
        <v>0</v>
      </c>
      <c r="E645" s="267">
        <f>IF(E643&gt;=E644,E643-E644,0)</f>
        <v>2009.4099999999744</v>
      </c>
      <c r="F645" s="180" t="str">
        <f t="shared" si="12"/>
        <v>-</v>
      </c>
    </row>
    <row r="646" spans="1:6" s="1" customFormat="1" ht="12.75" customHeight="1" x14ac:dyDescent="0.2">
      <c r="A646" s="179"/>
      <c r="B646" s="87" t="s">
        <v>1291</v>
      </c>
      <c r="C646" s="97" t="s">
        <v>1292</v>
      </c>
      <c r="D646" s="267">
        <f>IF(D644&gt;=D643,D644-D643,0)</f>
        <v>2958.4099999999744</v>
      </c>
      <c r="E646" s="267">
        <f>IF(E644&gt;=E643,E644-E643,0)</f>
        <v>0</v>
      </c>
      <c r="F646" s="180">
        <f t="shared" si="12"/>
        <v>0</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80" t="str">
        <f t="shared" si="12"/>
        <v>-</v>
      </c>
    </row>
    <row r="648" spans="1:6" s="1" customFormat="1" ht="24" customHeight="1" x14ac:dyDescent="0.2">
      <c r="A648" s="187" t="s">
        <v>1295</v>
      </c>
      <c r="B648" s="87" t="s">
        <v>1296</v>
      </c>
      <c r="C648" s="99" t="s">
        <v>1295</v>
      </c>
      <c r="D648" s="267">
        <f>IF(D427-D426+D642-D641&gt;=0,D427-D426+D642-D641,0)</f>
        <v>9422.9599999999991</v>
      </c>
      <c r="E648" s="267">
        <f>IF(E427-E426+E642-E641&gt;=0,E427-E426+E642-E641,0)</f>
        <v>12381.37</v>
      </c>
      <c r="F648" s="180">
        <f t="shared" si="12"/>
        <v>131.39576099229967</v>
      </c>
    </row>
    <row r="649" spans="1:6" s="1" customFormat="1" ht="24" customHeight="1" x14ac:dyDescent="0.2">
      <c r="A649" s="179"/>
      <c r="B649" s="87" t="s">
        <v>1297</v>
      </c>
      <c r="C649" s="97" t="s">
        <v>1298</v>
      </c>
      <c r="D649" s="267">
        <f>IF(D645+D647-D646-D648&gt;=0,D645+D647-D646-D648,0)</f>
        <v>0</v>
      </c>
      <c r="E649" s="267">
        <f>IF(E645+E647-E646-E648&gt;=0,E645+E647-E646-E648,0)</f>
        <v>0</v>
      </c>
      <c r="F649" s="180" t="str">
        <f t="shared" si="12"/>
        <v>-</v>
      </c>
    </row>
    <row r="650" spans="1:6" s="1" customFormat="1" ht="24" customHeight="1" x14ac:dyDescent="0.2">
      <c r="A650" s="179"/>
      <c r="B650" s="87" t="s">
        <v>1299</v>
      </c>
      <c r="C650" s="97" t="s">
        <v>1300</v>
      </c>
      <c r="D650" s="267">
        <f>IF(D646+D648-D645-D647&gt;=0,D646+D648-D645-D647,0)</f>
        <v>12381.369999999974</v>
      </c>
      <c r="E650" s="267">
        <f>IF(E646+E648-E645-E647&gt;=0,E646+E648-E645-E647,0)</f>
        <v>10371.960000000026</v>
      </c>
      <c r="F650" s="180">
        <f t="shared" si="12"/>
        <v>83.770697426860266</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0</v>
      </c>
      <c r="E653" s="279">
        <v>0</v>
      </c>
      <c r="F653" s="180" t="str">
        <f t="shared" ref="F653:F716" si="13">IF(D653&lt;&gt;0,IF(E653/D653&gt;=100,"&gt;&gt;100",E653/D653*100),"-")</f>
        <v>-</v>
      </c>
    </row>
    <row r="654" spans="1:6" s="1" customFormat="1" ht="12.75" customHeight="1" x14ac:dyDescent="0.2">
      <c r="A654" s="179" t="s">
        <v>1307</v>
      </c>
      <c r="B654" s="87" t="s">
        <v>1308</v>
      </c>
      <c r="C654" s="97" t="s">
        <v>1307</v>
      </c>
      <c r="D654" s="279">
        <v>11016.38</v>
      </c>
      <c r="E654" s="279">
        <v>17159</v>
      </c>
      <c r="F654" s="180">
        <f t="shared" si="13"/>
        <v>155.75896982493342</v>
      </c>
    </row>
    <row r="655" spans="1:6" s="1" customFormat="1" ht="12.75" customHeight="1" x14ac:dyDescent="0.2">
      <c r="A655" s="179" t="s">
        <v>1309</v>
      </c>
      <c r="B655" s="87" t="s">
        <v>1310</v>
      </c>
      <c r="C655" s="97" t="s">
        <v>1309</v>
      </c>
      <c r="D655" s="279">
        <v>11016.38</v>
      </c>
      <c r="E655" s="279">
        <v>17159</v>
      </c>
      <c r="F655" s="180">
        <f t="shared" si="13"/>
        <v>155.75896982493342</v>
      </c>
    </row>
    <row r="656" spans="1:6" s="1" customFormat="1" ht="24" customHeight="1" x14ac:dyDescent="0.2">
      <c r="A656" s="179" t="s">
        <v>1304</v>
      </c>
      <c r="B656" s="87" t="s">
        <v>1311</v>
      </c>
      <c r="C656" s="97" t="s">
        <v>1312</v>
      </c>
      <c r="D656" s="267">
        <f>+D653+D654-D655</f>
        <v>0</v>
      </c>
      <c r="E656" s="267">
        <f>+E653+E654-E655</f>
        <v>0</v>
      </c>
      <c r="F656" s="180" t="str">
        <f t="shared" si="13"/>
        <v>-</v>
      </c>
    </row>
    <row r="657" spans="1:6" s="1" customFormat="1" ht="24" customHeight="1" x14ac:dyDescent="0.2">
      <c r="A657" s="179"/>
      <c r="B657" s="87" t="s">
        <v>1313</v>
      </c>
      <c r="C657" s="97" t="s">
        <v>1314</v>
      </c>
      <c r="D657" s="248">
        <v>0</v>
      </c>
      <c r="E657" s="248">
        <v>0</v>
      </c>
      <c r="F657" s="180" t="str">
        <f t="shared" si="13"/>
        <v>-</v>
      </c>
    </row>
    <row r="658" spans="1:6" s="1" customFormat="1" ht="24" customHeight="1" x14ac:dyDescent="0.2">
      <c r="A658" s="179"/>
      <c r="B658" s="87" t="s">
        <v>1315</v>
      </c>
      <c r="C658" s="97" t="s">
        <v>1316</v>
      </c>
      <c r="D658" s="248">
        <v>8</v>
      </c>
      <c r="E658" s="248">
        <v>7</v>
      </c>
      <c r="F658" s="180">
        <f t="shared" si="13"/>
        <v>87.5</v>
      </c>
    </row>
    <row r="659" spans="1:6" s="1" customFormat="1" ht="12.75" customHeight="1" x14ac:dyDescent="0.2">
      <c r="A659" s="179"/>
      <c r="B659" s="87" t="s">
        <v>1317</v>
      </c>
      <c r="C659" s="97" t="s">
        <v>1318</v>
      </c>
      <c r="D659" s="248">
        <v>0</v>
      </c>
      <c r="E659" s="248">
        <v>0</v>
      </c>
      <c r="F659" s="180" t="str">
        <f t="shared" si="13"/>
        <v>-</v>
      </c>
    </row>
    <row r="660" spans="1:6" s="1" customFormat="1" ht="12.75" customHeight="1" x14ac:dyDescent="0.2">
      <c r="A660" s="179"/>
      <c r="B660" s="87" t="s">
        <v>1319</v>
      </c>
      <c r="C660" s="97" t="s">
        <v>1320</v>
      </c>
      <c r="D660" s="248">
        <v>6</v>
      </c>
      <c r="E660" s="248">
        <v>5</v>
      </c>
      <c r="F660" s="180">
        <f t="shared" si="13"/>
        <v>83.333333333333343</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0</v>
      </c>
      <c r="E669" s="279">
        <v>0</v>
      </c>
      <c r="F669" s="180" t="str">
        <f t="shared" si="13"/>
        <v>-</v>
      </c>
    </row>
    <row r="670" spans="1:6" s="1" customFormat="1" ht="12.75" customHeight="1" x14ac:dyDescent="0.2">
      <c r="A670" s="179" t="s">
        <v>1340</v>
      </c>
      <c r="B670" s="87" t="s">
        <v>1341</v>
      </c>
      <c r="C670" s="97" t="s">
        <v>1340</v>
      </c>
      <c r="D670" s="279">
        <v>0</v>
      </c>
      <c r="E670" s="279">
        <v>0</v>
      </c>
      <c r="F670" s="180" t="str">
        <f t="shared" si="13"/>
        <v>-</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0</v>
      </c>
      <c r="E673" s="279">
        <v>0</v>
      </c>
      <c r="F673" s="180" t="str">
        <f t="shared" si="13"/>
        <v>-</v>
      </c>
    </row>
    <row r="674" spans="1:6" s="1" customFormat="1" ht="12.75" customHeight="1" x14ac:dyDescent="0.2">
      <c r="A674" s="179" t="s">
        <v>1348</v>
      </c>
      <c r="B674" s="87" t="s">
        <v>1349</v>
      </c>
      <c r="C674" s="97" t="s">
        <v>1348</v>
      </c>
      <c r="D674" s="279">
        <v>0</v>
      </c>
      <c r="E674" s="279">
        <v>0</v>
      </c>
      <c r="F674" s="180" t="str">
        <f t="shared" si="13"/>
        <v>-</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4700</v>
      </c>
      <c r="E683" s="280">
        <v>7420</v>
      </c>
      <c r="F683" s="183">
        <f t="shared" si="13"/>
        <v>157.87234042553192</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9" t="s">
        <v>1370</v>
      </c>
      <c r="B685" s="95" t="s">
        <v>1371</v>
      </c>
      <c r="C685" s="97" t="s">
        <v>1370</v>
      </c>
      <c r="D685" s="279">
        <v>9900</v>
      </c>
      <c r="E685" s="279">
        <v>11400</v>
      </c>
      <c r="F685" s="180">
        <f t="shared" si="13"/>
        <v>115.15151515151516</v>
      </c>
    </row>
    <row r="686" spans="1:6" s="1" customFormat="1" ht="24" customHeight="1" x14ac:dyDescent="0.2">
      <c r="A686" s="179" t="s">
        <v>1372</v>
      </c>
      <c r="B686" s="95" t="s">
        <v>1373</v>
      </c>
      <c r="C686" s="97" t="s">
        <v>1372</v>
      </c>
      <c r="D686" s="279">
        <v>0</v>
      </c>
      <c r="E686" s="279">
        <v>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11424.05</v>
      </c>
      <c r="E724" s="280">
        <v>8696.5</v>
      </c>
      <c r="F724" s="183">
        <f t="shared" si="14"/>
        <v>76.124491752049408</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0</v>
      </c>
      <c r="F732" s="183" t="str">
        <f t="shared" si="14"/>
        <v>-</v>
      </c>
    </row>
    <row r="733" spans="1:6" s="1" customFormat="1" ht="12.75" customHeight="1" x14ac:dyDescent="0.2">
      <c r="A733" s="35" t="s">
        <v>1466</v>
      </c>
      <c r="B733" s="181" t="s">
        <v>1467</v>
      </c>
      <c r="C733" s="182" t="s">
        <v>1466</v>
      </c>
      <c r="D733" s="280">
        <v>0</v>
      </c>
      <c r="E733" s="280">
        <v>0</v>
      </c>
      <c r="F733" s="183" t="str">
        <f t="shared" si="14"/>
        <v>-</v>
      </c>
    </row>
    <row r="734" spans="1:6" s="1" customFormat="1" ht="12.75" customHeight="1" x14ac:dyDescent="0.2">
      <c r="A734" s="35" t="s">
        <v>1468</v>
      </c>
      <c r="B734" s="181" t="s">
        <v>1469</v>
      </c>
      <c r="C734" s="182" t="s">
        <v>1468</v>
      </c>
      <c r="D734" s="280">
        <v>5322.92</v>
      </c>
      <c r="E734" s="280">
        <v>5215.3599999999997</v>
      </c>
      <c r="F734" s="183">
        <f t="shared" si="14"/>
        <v>97.979304592216295</v>
      </c>
    </row>
    <row r="735" spans="1:6" s="1" customFormat="1" ht="12.75" customHeight="1" x14ac:dyDescent="0.2">
      <c r="A735" s="179" t="s">
        <v>1470</v>
      </c>
      <c r="B735" s="87" t="s">
        <v>1471</v>
      </c>
      <c r="C735" s="97" t="s">
        <v>1470</v>
      </c>
      <c r="D735" s="279">
        <v>0</v>
      </c>
      <c r="E735" s="279">
        <v>0</v>
      </c>
      <c r="F735" s="180" t="str">
        <f t="shared" si="14"/>
        <v>-</v>
      </c>
    </row>
    <row r="736" spans="1:6" s="1" customFormat="1" ht="12.75" customHeight="1" x14ac:dyDescent="0.2">
      <c r="A736" s="179" t="s">
        <v>1472</v>
      </c>
      <c r="B736" s="87" t="s">
        <v>1473</v>
      </c>
      <c r="C736" s="97" t="s">
        <v>1472</v>
      </c>
      <c r="D736" s="279">
        <v>160</v>
      </c>
      <c r="E736" s="279">
        <v>640</v>
      </c>
      <c r="F736" s="180">
        <f t="shared" si="14"/>
        <v>400</v>
      </c>
    </row>
    <row r="737" spans="1:6" s="1" customFormat="1" ht="12.75" customHeight="1" x14ac:dyDescent="0.2">
      <c r="A737" s="179" t="s">
        <v>1474</v>
      </c>
      <c r="B737" s="87" t="s">
        <v>1475</v>
      </c>
      <c r="C737" s="97" t="s">
        <v>1474</v>
      </c>
      <c r="D737" s="279">
        <v>492.06</v>
      </c>
      <c r="E737" s="279">
        <v>973.37</v>
      </c>
      <c r="F737" s="180">
        <f t="shared" si="14"/>
        <v>197.81530707637279</v>
      </c>
    </row>
    <row r="738" spans="1:6" s="1" customFormat="1" ht="12.75" customHeight="1" x14ac:dyDescent="0.2">
      <c r="A738" s="179" t="s">
        <v>1476</v>
      </c>
      <c r="B738" s="87" t="s">
        <v>1477</v>
      </c>
      <c r="C738" s="97" t="s">
        <v>1476</v>
      </c>
      <c r="D738" s="279">
        <v>2612.77</v>
      </c>
      <c r="E738" s="279">
        <v>2121.88</v>
      </c>
      <c r="F738" s="180">
        <f t="shared" si="14"/>
        <v>81.21189389039219</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0</v>
      </c>
      <c r="E741" s="280">
        <v>0</v>
      </c>
      <c r="F741" s="183" t="str">
        <f t="shared" si="14"/>
        <v>-</v>
      </c>
    </row>
    <row r="742" spans="1:6" s="1" customFormat="1" ht="12.75" customHeight="1" x14ac:dyDescent="0.2">
      <c r="A742" s="35" t="s">
        <v>1484</v>
      </c>
      <c r="B742" s="181" t="s">
        <v>1485</v>
      </c>
      <c r="C742" s="182" t="s">
        <v>1484</v>
      </c>
      <c r="D742" s="280">
        <v>348.05</v>
      </c>
      <c r="E742" s="280">
        <v>348.05</v>
      </c>
      <c r="F742" s="183">
        <f t="shared" si="14"/>
        <v>100</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0</v>
      </c>
      <c r="E757" s="279">
        <v>0</v>
      </c>
      <c r="F757" s="180" t="str">
        <f t="shared" si="14"/>
        <v>-</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0</v>
      </c>
      <c r="E760" s="279">
        <v>0</v>
      </c>
      <c r="F760" s="180" t="str">
        <f t="shared" si="14"/>
        <v>-</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0</v>
      </c>
      <c r="E846" s="279">
        <v>0</v>
      </c>
      <c r="F846" s="180" t="str">
        <f t="shared" si="16"/>
        <v>-</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0</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0</v>
      </c>
      <c r="E850" s="279">
        <v>0</v>
      </c>
      <c r="F850" s="180" t="str">
        <f t="shared" si="16"/>
        <v>-</v>
      </c>
    </row>
    <row r="851" spans="1:6" s="1" customFormat="1" ht="12.75" customHeight="1" x14ac:dyDescent="0.2">
      <c r="A851" s="179" t="s">
        <v>1702</v>
      </c>
      <c r="B851" s="87" t="s">
        <v>1703</v>
      </c>
      <c r="C851" s="97" t="s">
        <v>1702</v>
      </c>
      <c r="D851" s="279">
        <v>0</v>
      </c>
      <c r="E851" s="279">
        <v>0</v>
      </c>
      <c r="F851" s="180" t="str">
        <f t="shared" si="16"/>
        <v>-</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0</v>
      </c>
      <c r="E853" s="279">
        <v>0</v>
      </c>
      <c r="F853" s="180" t="str">
        <f t="shared" si="16"/>
        <v>-</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0</v>
      </c>
      <c r="E855" s="279">
        <v>0</v>
      </c>
      <c r="F855" s="180" t="str">
        <f t="shared" si="16"/>
        <v>-</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0</v>
      </c>
      <c r="E857" s="279">
        <v>0</v>
      </c>
      <c r="F857" s="180" t="str">
        <f t="shared" si="16"/>
        <v>-</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0" zoomScaleNormal="100" workbookViewId="0">
      <selection activeCell="B203" sqref="B203"/>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266395.50000000006</v>
      </c>
      <c r="E6" s="271">
        <f>E7+E69</f>
        <v>261473.36</v>
      </c>
      <c r="F6" s="252">
        <f t="shared" ref="F6:F37" si="0">IF(D6&gt;0,IF(E6/D6&gt;=100,"&gt;&gt;100",E6/D6*100),"-")</f>
        <v>98.152318639016016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265431.75000000006</v>
      </c>
      <c r="E7" s="272">
        <f>E8+E12+E51+E52+E56+E63</f>
        <v>261119.62999999998</v>
      </c>
      <c r="F7" s="183">
        <f t="shared" si="0"/>
        <v>98.375431725857936</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265431.75000000006</v>
      </c>
      <c r="E12" s="272">
        <f>E13+E19+E29+E35+E41+E45</f>
        <v>261119.62999999998</v>
      </c>
      <c r="F12" s="183">
        <f t="shared" si="0"/>
        <v>98.375431725857936</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8060.7700000000041</v>
      </c>
      <c r="E19" s="272">
        <f>SUM(E20:E27)-E28</f>
        <v>9083.4000000000015</v>
      </c>
      <c r="F19" s="183">
        <f t="shared" si="0"/>
        <v>112.68650513536545</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43344.44</v>
      </c>
      <c r="E20" s="280">
        <v>47638.44</v>
      </c>
      <c r="F20" s="183">
        <f t="shared" si="0"/>
        <v>109.90669160796634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2508.38</v>
      </c>
      <c r="E21" s="280">
        <v>2508.38</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4387.6899999999996</v>
      </c>
      <c r="E22" s="280">
        <v>4387.6899999999996</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130.44</v>
      </c>
      <c r="E24" s="280">
        <v>130.44</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0</v>
      </c>
      <c r="E26" s="280">
        <v>0</v>
      </c>
      <c r="F26" s="183" t="str">
        <f t="shared" si="0"/>
        <v>-</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42310.18</v>
      </c>
      <c r="E28" s="280">
        <v>45581.55</v>
      </c>
      <c r="F28" s="183">
        <f t="shared" si="0"/>
        <v>107.73187445669103</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257370.98000000004</v>
      </c>
      <c r="E35" s="272">
        <f>SUM(E36:E39)-E40</f>
        <v>252036.22999999998</v>
      </c>
      <c r="F35" s="183">
        <f t="shared" si="0"/>
        <v>97.92721386070798</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352302.28</v>
      </c>
      <c r="E36" s="280">
        <v>362676.85</v>
      </c>
      <c r="F36" s="183">
        <f t="shared" si="0"/>
        <v>102.94479218244059</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94931.3</v>
      </c>
      <c r="E40" s="280">
        <v>110640.62</v>
      </c>
      <c r="F40" s="183">
        <f t="shared" si="1"/>
        <v>116.5480932000299</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425.62</v>
      </c>
      <c r="E47" s="280">
        <v>425.62</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5168.42</v>
      </c>
      <c r="E48" s="280">
        <v>5168.42</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5594.04</v>
      </c>
      <c r="E50" s="280">
        <v>5594.04</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2695.07</v>
      </c>
      <c r="E54" s="280">
        <v>2695.07</v>
      </c>
      <c r="F54" s="183">
        <f t="shared" si="1"/>
        <v>100</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2695.07</v>
      </c>
      <c r="E55" s="280">
        <v>2695.07</v>
      </c>
      <c r="F55" s="183">
        <f t="shared" si="1"/>
        <v>100</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963.75</v>
      </c>
      <c r="E69" s="272">
        <f>E70+E82+E88+E119+E135+E147+E165+E171</f>
        <v>353.73</v>
      </c>
      <c r="F69" s="183">
        <f t="shared" si="1"/>
        <v>36.703501945525296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528.04999999999995</v>
      </c>
      <c r="E82" s="272">
        <f>SUM(E83:E85)-E86+E87</f>
        <v>0</v>
      </c>
      <c r="F82" s="183">
        <f t="shared" si="2"/>
        <v>0</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528.04999999999995</v>
      </c>
      <c r="E87" s="280">
        <v>0</v>
      </c>
      <c r="F87" s="183">
        <f t="shared" si="2"/>
        <v>0</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435.7</v>
      </c>
      <c r="E147" s="272">
        <f>SUM(E148:E150)+SUM(E159:E163)-E164</f>
        <v>353.73</v>
      </c>
      <c r="F147" s="183">
        <f t="shared" si="4"/>
        <v>81.186596281845311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435.7</v>
      </c>
      <c r="E161" s="280">
        <v>353.73</v>
      </c>
      <c r="F161" s="183">
        <f t="shared" si="4"/>
        <v>81.186596281845311</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266395.5</v>
      </c>
      <c r="E176" s="272">
        <f>E177+E251</f>
        <v>261473.36000000002</v>
      </c>
      <c r="F176" s="183">
        <f t="shared" ref="F176:F207" si="6">IF(D176&gt;0,IF(E176/D176&gt;=100,"&gt;&gt;100",E176/D176*100),"-")</f>
        <v>98.152318639016059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12909.42</v>
      </c>
      <c r="E177" s="272">
        <f>E178+E197+E203+E219+E247+E248</f>
        <v>10371.960000000001</v>
      </c>
      <c r="F177" s="183">
        <f t="shared" si="6"/>
        <v>80.344120804807659</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12522.63</v>
      </c>
      <c r="E178" s="272">
        <f>SUM(E179:E181)+E185+E186+SUM(E194:E196)</f>
        <v>10371.960000000001</v>
      </c>
      <c r="F178" s="183">
        <f t="shared" si="6"/>
        <v>82.825732294254493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9232.74</v>
      </c>
      <c r="E179" s="280">
        <v>8423.8700000000008</v>
      </c>
      <c r="F179" s="183">
        <f t="shared" si="6"/>
        <v>91.239112116229862</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3289.89</v>
      </c>
      <c r="E180" s="280">
        <v>1948.09</v>
      </c>
      <c r="F180" s="183">
        <f t="shared" si="6"/>
        <v>59.214441820243223</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386.79</v>
      </c>
      <c r="E247" s="280">
        <v>0</v>
      </c>
      <c r="F247" s="183">
        <f t="shared" si="8"/>
        <v>0</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253486.08000000002</v>
      </c>
      <c r="E251" s="272">
        <f>+E252+E255-E264+E274+E291</f>
        <v>251101.40000000002</v>
      </c>
      <c r="F251" s="183">
        <f t="shared" si="8"/>
        <v>99.059246172413097</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265431.75</v>
      </c>
      <c r="E252" s="272">
        <f>E253-E254</f>
        <v>261119.63</v>
      </c>
      <c r="F252" s="183">
        <f t="shared" si="8"/>
        <v>98.375431725857965</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265431.75</v>
      </c>
      <c r="E253" s="280">
        <v>261119.63</v>
      </c>
      <c r="F253" s="183">
        <f t="shared" si="8"/>
        <v>98.375431725857965</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-12381.37</v>
      </c>
      <c r="E255" s="272">
        <f>E256-E260</f>
        <v>-10371.959999999999</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12381.37</v>
      </c>
      <c r="E260" s="272">
        <f>SUM(E261:E263)</f>
        <v>10371.959999999999</v>
      </c>
      <c r="F260" s="183">
        <f t="shared" si="8"/>
        <v>83.770697426859869</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12381.37</v>
      </c>
      <c r="E261" s="280">
        <v>10371.959999999999</v>
      </c>
      <c r="F261" s="183">
        <f t="shared" si="8"/>
        <v>83.770697426859869</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0</v>
      </c>
      <c r="E262" s="280">
        <v>0</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435.7</v>
      </c>
      <c r="E274" s="272">
        <f>SUM(E275:E277)+SUM(E286:E290)</f>
        <v>353.73</v>
      </c>
      <c r="F274" s="183">
        <f t="shared" si="9"/>
        <v>81.186596281845311</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435.7</v>
      </c>
      <c r="E288" s="280">
        <v>353.73</v>
      </c>
      <c r="F288" s="183">
        <f t="shared" si="9"/>
        <v>81.186596281845311</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435.7</v>
      </c>
      <c r="E303" s="280">
        <v>353.73</v>
      </c>
      <c r="F303" s="183">
        <f t="shared" si="10"/>
        <v>81.186596281845311</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528.04999999999995</v>
      </c>
      <c r="E308" s="280">
        <v>0</v>
      </c>
      <c r="F308" s="183">
        <f t="shared" si="10"/>
        <v>0</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12522.63</v>
      </c>
      <c r="E337" s="280">
        <v>10371.959999999999</v>
      </c>
      <c r="F337" s="183">
        <f t="shared" si="11"/>
        <v>82.825732294254479</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386.79</v>
      </c>
      <c r="E380" s="280">
        <v>0</v>
      </c>
      <c r="F380" s="183">
        <f t="shared" si="12"/>
        <v>0</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174910.86</v>
      </c>
      <c r="E107" s="267">
        <f>SUM(E108:E113)</f>
        <v>198556.3</v>
      </c>
      <c r="F107" s="180">
        <f t="shared" si="3"/>
        <v>113.51856597126103</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174910.86</v>
      </c>
      <c r="E109" s="279">
        <v>198556.3</v>
      </c>
      <c r="F109" s="180">
        <f t="shared" si="3"/>
        <v>113.51856597126103</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174910.86</v>
      </c>
      <c r="E141" s="270">
        <f>E5+E22+E28+E35+E75+E82+E89+E107+E114+E129</f>
        <v>198556.3</v>
      </c>
      <c r="F141" s="186">
        <f t="shared" si="4"/>
        <v>113.51856597126103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2" sqref="D12"/>
    </sheetView>
  </sheetViews>
  <sheetFormatPr defaultColWidth="65.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18980.689999999999</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18980.689999999999</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18980.689999999999</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8">
        <v>18980.689999999999</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44" sqref="D44"/>
    </sheetView>
  </sheetViews>
  <sheetFormatPr defaultColWidth="65.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12909.42</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198621.63999999998</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184206.81</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8">
        <v>133300.51999999999</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8">
        <v>50906.29</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8">
        <v>0</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13918.49</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496.34</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201159.1</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186357.48</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8">
        <v>134109.39000000001</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8">
        <v>52248.09</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8">
        <v>0</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13918.49</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883.13</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10371.959999999992</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10371.959999999999</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8">
        <v>10371.959999999999</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315" sqref="C315 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29164</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0</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Lana Glina</cp:lastModifiedBy>
  <cp:lastPrinted>2025-11-26T12:43:51Z</cp:lastPrinted>
  <dcterms:created xsi:type="dcterms:W3CDTF">2022-04-01T05:14:30Z</dcterms:created>
  <dcterms:modified xsi:type="dcterms:W3CDTF">2026-02-04T10:08:14Z</dcterms:modified>
</cp:coreProperties>
</file>